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Николай Папыкин\Отчёты на сайт до 20 числа\"/>
    </mc:Choice>
  </mc:AlternateContent>
  <bookViews>
    <workbookView xWindow="0" yWindow="0" windowWidth="28800" windowHeight="12420"/>
  </bookViews>
  <sheets>
    <sheet name="Результат" sheetId="1" r:id="rId1"/>
  </sheets>
  <calcPr calcId="152511"/>
</workbook>
</file>

<file path=xl/calcChain.xml><?xml version="1.0" encoding="utf-8"?>
<calcChain xmlns="http://schemas.openxmlformats.org/spreadsheetml/2006/main">
  <c r="L87" i="1" l="1"/>
  <c r="K87" i="1"/>
  <c r="K97" i="1"/>
  <c r="K6" i="1"/>
  <c r="M8" i="1"/>
  <c r="M7" i="1"/>
  <c r="L6" i="1"/>
  <c r="M11" i="1"/>
  <c r="M10" i="1"/>
  <c r="L9" i="1"/>
  <c r="K9" i="1"/>
  <c r="L12" i="1"/>
  <c r="K12" i="1"/>
  <c r="L15" i="1"/>
  <c r="K15" i="1"/>
  <c r="L19" i="1"/>
  <c r="L113" i="1" s="1"/>
  <c r="K19" i="1"/>
  <c r="K113" i="1" s="1"/>
  <c r="L22" i="1"/>
  <c r="K22" i="1"/>
  <c r="L26" i="1"/>
  <c r="K26" i="1"/>
  <c r="L29" i="1"/>
  <c r="K29" i="1"/>
  <c r="L34" i="1"/>
  <c r="K34" i="1"/>
  <c r="L36" i="1"/>
  <c r="K36" i="1"/>
  <c r="L38" i="1"/>
  <c r="K38" i="1"/>
  <c r="L41" i="1"/>
  <c r="K41" i="1"/>
  <c r="L50" i="1"/>
  <c r="K50" i="1"/>
  <c r="L53" i="1"/>
  <c r="K53" i="1"/>
  <c r="L55" i="1"/>
  <c r="K55" i="1"/>
  <c r="L57" i="1"/>
  <c r="K57" i="1"/>
  <c r="L64" i="1"/>
  <c r="K64" i="1"/>
  <c r="L66" i="1"/>
  <c r="K66" i="1"/>
  <c r="L68" i="1"/>
  <c r="K68" i="1"/>
  <c r="L70" i="1"/>
  <c r="K70" i="1"/>
  <c r="L72" i="1"/>
  <c r="K72" i="1"/>
  <c r="L74" i="1"/>
  <c r="K74" i="1"/>
  <c r="L76" i="1"/>
  <c r="K76" i="1"/>
  <c r="L83" i="1"/>
  <c r="K83" i="1"/>
  <c r="L85" i="1"/>
  <c r="K85" i="1"/>
  <c r="L92" i="1"/>
  <c r="K92" i="1"/>
  <c r="L94" i="1"/>
  <c r="K94" i="1"/>
  <c r="L97" i="1"/>
  <c r="L104" i="1"/>
  <c r="K104" i="1"/>
  <c r="L111" i="1"/>
  <c r="K111" i="1"/>
  <c r="M13" i="1"/>
  <c r="M14" i="1"/>
  <c r="M110" i="1"/>
  <c r="M103" i="1"/>
  <c r="M96" i="1"/>
  <c r="M9" i="1" l="1"/>
  <c r="M6" i="1"/>
  <c r="M41" i="1"/>
  <c r="M104" i="1"/>
  <c r="M111" i="1"/>
  <c r="M67" i="1" l="1"/>
  <c r="M69" i="1" l="1"/>
  <c r="M37" i="1"/>
  <c r="M54" i="1"/>
  <c r="L102" i="1"/>
  <c r="M36" i="1" l="1"/>
  <c r="M66" i="1"/>
  <c r="M65" i="1"/>
  <c r="M64" i="1" l="1"/>
  <c r="M48" i="1"/>
  <c r="M86" i="1"/>
  <c r="M59" i="1"/>
  <c r="M60" i="1"/>
  <c r="M61" i="1"/>
  <c r="M62" i="1"/>
  <c r="M68" i="1" l="1"/>
  <c r="M85" i="1"/>
  <c r="M53" i="1"/>
  <c r="M84" i="1"/>
  <c r="M82" i="1"/>
  <c r="M81" i="1"/>
  <c r="M80" i="1"/>
  <c r="M79" i="1"/>
  <c r="M78" i="1"/>
  <c r="M77" i="1"/>
  <c r="M75" i="1"/>
  <c r="M73" i="1"/>
  <c r="M71" i="1"/>
  <c r="M63" i="1"/>
  <c r="M58" i="1"/>
  <c r="M56" i="1"/>
  <c r="M52" i="1"/>
  <c r="M49" i="1"/>
  <c r="M47" i="1"/>
  <c r="M46" i="1"/>
  <c r="M45" i="1"/>
  <c r="M44" i="1"/>
  <c r="M43" i="1"/>
  <c r="M42" i="1"/>
  <c r="M40" i="1"/>
  <c r="M39" i="1"/>
  <c r="M35" i="1"/>
  <c r="M33" i="1"/>
  <c r="M32" i="1"/>
  <c r="M31" i="1"/>
  <c r="M30" i="1"/>
  <c r="M28" i="1"/>
  <c r="M27" i="1"/>
  <c r="M25" i="1"/>
  <c r="M24" i="1"/>
  <c r="M23" i="1"/>
  <c r="M21" i="1"/>
  <c r="M20" i="1"/>
  <c r="M18" i="1"/>
  <c r="M17" i="1"/>
  <c r="M16" i="1"/>
  <c r="M83" i="1"/>
  <c r="M76" i="1"/>
  <c r="M74" i="1"/>
  <c r="M72" i="1"/>
  <c r="M70" i="1"/>
  <c r="M57" i="1"/>
  <c r="M55" i="1"/>
  <c r="M34" i="1"/>
  <c r="M26" i="1"/>
  <c r="M19" i="1"/>
  <c r="M15" i="1"/>
  <c r="L109" i="1"/>
  <c r="K109" i="1"/>
  <c r="K102" i="1"/>
  <c r="M102" i="1" s="1"/>
  <c r="M95" i="1"/>
  <c r="M93" i="1"/>
  <c r="M92" i="1" s="1"/>
  <c r="M38" i="1" l="1"/>
  <c r="M109" i="1"/>
  <c r="M12" i="1"/>
  <c r="M29" i="1"/>
  <c r="M50" i="1"/>
  <c r="M22" i="1"/>
  <c r="M97" i="1"/>
  <c r="M94" i="1"/>
  <c r="M113" i="1" l="1"/>
  <c r="M87" i="1"/>
</calcChain>
</file>

<file path=xl/sharedStrings.xml><?xml version="1.0" encoding="utf-8"?>
<sst xmlns="http://schemas.openxmlformats.org/spreadsheetml/2006/main" count="468" uniqueCount="126">
  <si>
    <t>ВР</t>
  </si>
  <si>
    <t>903</t>
  </si>
  <si>
    <t>0104</t>
  </si>
  <si>
    <t>Расходы на осуществление отдельных государственных полномочий Республики Крым по опеке и попечительству в отношении несовершеннолетних (расходы на обеспечение выплат по оплате труда работникам органов местного самоуправления) в рамках муниципальной программы профилактики безнадзорности, правонарушений и социального сиротства в детской среде города Евпатории Республики Крым</t>
  </si>
  <si>
    <t>1300071301</t>
  </si>
  <si>
    <t>Фонд оплаты труда государственных (муниципальных) органов</t>
  </si>
  <si>
    <t>121</t>
  </si>
  <si>
    <t>129</t>
  </si>
  <si>
    <t>Расходы на осуществление отдельных государственных полномочий Республики Крым по опеке и попечительству в отношении несовершеннолетних (расходы на обеспечение выполнения функций органами местного самоуправления (за исключением расходов на выплаты по оплате труда работникам указанных органов) в рамках муниципальной программы профилактики безнадзорности, правонарушений и социального сиротства в детской среде города Евпатории Республики Крым</t>
  </si>
  <si>
    <t>1300071309</t>
  </si>
  <si>
    <t>Иные выплаты персоналу государственных (муниципальных) органов, за исключением фонда оплаты труда</t>
  </si>
  <si>
    <t>122</t>
  </si>
  <si>
    <t>Закупка товаров, работ и услуг в сфере информационно-коммуникационных технологий</t>
  </si>
  <si>
    <t>242</t>
  </si>
  <si>
    <t>Прочая закупка товаров, работ и услуг</t>
  </si>
  <si>
    <t>244</t>
  </si>
  <si>
    <t>Расходы на осуществление отдельных государственных полномочий Республики Крым по созданию и организации деятельности комиссии по делам несовершеннолетних и защите их прав (расходы на обеспечение выплат по оплате труда работникам органов местного самоуправления) в рамках муниципальной программы профилактики безнадзорности, правонарушений и социального сиротства в детской среде города Евпатории Республики Крым</t>
  </si>
  <si>
    <t>1300071501</t>
  </si>
  <si>
    <t>Расходы на осуществление отдельных государственных полномочий Республики Крым по созданию и организации деятельности комиссии по делам несовершеннолетних и защите их прав (расходы на обеспечение выполнения функций органами местного самоуправления (за исключением расходов на выплаты по оплате труда работникам указанных органов) в рамках муниципальной программы профилактики безнадзорности, правонарушений и социального сиротства в детской среде города Евпатории Республики Крым</t>
  </si>
  <si>
    <t>1300071509</t>
  </si>
  <si>
    <t>Расходы на обеспечение выплат по оплате труда работникам аппарата администрации города Евпатории Республики Крым, ее отраслевых и функциональных органов в рамках непрограммных направлений расходов</t>
  </si>
  <si>
    <t>7230000110</t>
  </si>
  <si>
    <t>Расходы на обеспечение выполнения функций аппаратом администрации города Евпатории Республики Крым, ее отраслевыми и функциональными органами (за исключением расходов на выплаты по оплате труда работникам указанных органов) в рамках непрограммных направлений расходов</t>
  </si>
  <si>
    <t>7230000190</t>
  </si>
  <si>
    <t>Уплата прочих налогов, сборов</t>
  </si>
  <si>
    <t>852</t>
  </si>
  <si>
    <t>0105</t>
  </si>
  <si>
    <t>Расходы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 в рамках непрограммных направлений расходов</t>
  </si>
  <si>
    <t>7230051200</t>
  </si>
  <si>
    <t>0113</t>
  </si>
  <si>
    <t>1700071200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</si>
  <si>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</si>
  <si>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611</t>
  </si>
  <si>
    <t>Расходы на предоставление субсидий муниципальным бюджетным учреждениям в рамках муниципальной программы "Развитие архивного дела на территории муниципального образования городской округ Евпатория"</t>
  </si>
  <si>
    <t>1700102590</t>
  </si>
  <si>
    <t>Субсидии бюджетным учреждениям на иные цели</t>
  </si>
  <si>
    <t>612</t>
  </si>
  <si>
    <t>Расходы на осуществление переданных органам местного самоуправления в Республике Крым отдельных государственных полномочий Республики Крым в сфере административной ответственности в рамках непрограммных направлений расходов</t>
  </si>
  <si>
    <t>7230071400</t>
  </si>
  <si>
    <t>7300001590</t>
  </si>
  <si>
    <t>Фонд оплаты труда учреждений</t>
  </si>
  <si>
    <t>111</t>
  </si>
  <si>
    <t>Иные выплаты персоналу учреждений, за исключением фонда оплаты труда</t>
  </si>
  <si>
    <t>112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</si>
  <si>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</si>
  <si>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119</t>
  </si>
  <si>
    <t>Закупка энергетических ресурсов</t>
  </si>
  <si>
    <t>247</t>
  </si>
  <si>
    <t>7400020370</t>
  </si>
  <si>
    <t>Уплата иных платежей</t>
  </si>
  <si>
    <t>853</t>
  </si>
  <si>
    <t>0309</t>
  </si>
  <si>
    <t>Расходы на приведение документации защитных сооружений гражданской обороны в соответствие с требованиями нормативно-правовых актов РФ</t>
  </si>
  <si>
    <t>0900220120</t>
  </si>
  <si>
    <t>0310</t>
  </si>
  <si>
    <t>0900101590</t>
  </si>
  <si>
    <t>0314</t>
  </si>
  <si>
    <t>Расходы на изготовление и распространение среди населения информационно-справочных материалов профилактической направленности в сфере общественной безопасности и противодействия наркомании, а также направленных на обеспечение защиты прав и свобод человека и гражданина, общества и государства от противоправных посягательств (ст.18 ч.1 №182-ФЗ от 23.06.2016г.) в рамках муниципальной программы «Профилактика правонарушений и преступлений в муниципальном образовании городской округ Евпатория Республики Крым»</t>
  </si>
  <si>
    <t>0600020060</t>
  </si>
  <si>
    <t>Расходы на участие в оказании содействия отделу МВД России по г. Евпатории в раскрытии (предупреждении) преступлений – внедрение АПК «Безопасный город» (создание систем видеонаблюдения в местах массового пребывания людей на объектах (территориях), в том числе социально значимых объектах; техническое сопровождение системы интеллектуального видеонаблюдения) в рамках муниципальной программы «Профилактика правонарушений и преступлений в муниципальном образовании городской округ Евпатория Республики Крым»</t>
  </si>
  <si>
    <t>0600020510</t>
  </si>
  <si>
    <t>Расходы на организацию подготовки и выпуска информационно-справочных материалов по профилактике терроризма и экстремизма, совершенствование работы по материально-техническому обеспечению деятельности антитеррористической комиссии муниципального образования городской округ Евпатория Республики Крым в рамках муниципальной программы "Профилактика терроризма и экстремизма на территории муниципального образования городской округ Евпатория Республики Крым"</t>
  </si>
  <si>
    <t>0700020070</t>
  </si>
  <si>
    <t>0705</t>
  </si>
  <si>
    <t>0900300190</t>
  </si>
  <si>
    <t>0707</t>
  </si>
  <si>
    <t>Расходы на мероприятия в рамках муниципальной программы профилактики безнадзорности, правонарушений и социального сиротства в детской среде города Евпатории Республики Крым</t>
  </si>
  <si>
    <t>1300020170</t>
  </si>
  <si>
    <t>1201</t>
  </si>
  <si>
    <t>Субсидии некоммерческим организациям (за исключением муниципальных учреждений) на возмещение затрат, связанных с освещением деятельности органов местного самоуправления в средствах массовой информации, в рамках непрограммных направлений расходов</t>
  </si>
  <si>
    <t>7400060030</t>
  </si>
  <si>
    <t>Субсидии на возмещение недополученных доходов и (или) возмещение фактически понесенных затрат</t>
  </si>
  <si>
    <t>631</t>
  </si>
  <si>
    <t>1202</t>
  </si>
  <si>
    <t>Утвержденные бюджетные назначения, руб.</t>
  </si>
  <si>
    <t>Исполнено, 
руб.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</si>
  <si>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органоврамках муниципальной программы профилактики безнадзорности, правонарушений и социального сиротства в детской среде города Евпатории Республики Крым</t>
  </si>
  <si>
    <t>Расходы на мероприятия в рамках непрограммных направлений расходов(представительские расходы)</t>
  </si>
  <si>
    <t>Расходы на обеспечение деятельности муниципальных казенных учреждений в рамках муниципальной программы "Гражданская оборона, защита населения и территорий городского округа Евпатория Республики Крым" МКУ "ЕДДС"</t>
  </si>
  <si>
    <t>Прочая закупка товаров, работ и услуг  МКУ "ЕДДС"</t>
  </si>
  <si>
    <t>Прочая закупка товаров, работ и услуг (программа  "Гражданмская оборона")</t>
  </si>
  <si>
    <t>Прочая закупка товаров, работ и услуг  (опека)</t>
  </si>
  <si>
    <t>Прочая закупка товаров, работ и услуг  (КДН)</t>
  </si>
  <si>
    <t>Прочая закупка товаров, работ и услуг  (аппарат Администрации)</t>
  </si>
  <si>
    <t>Профессиональная подготовка, переподготовка и повышение квалификации работников муниципальных и госудврственных учреждений:</t>
  </si>
  <si>
    <t>Прочая закупка товаров, работ и услуг(опека)</t>
  </si>
  <si>
    <t>Муниципальное бюджетное учреждение «Архив города Евпатории»</t>
  </si>
  <si>
    <t>КЦСР</t>
  </si>
  <si>
    <t>КВСР</t>
  </si>
  <si>
    <t>КФСР</t>
  </si>
  <si>
    <t>ВСЕГО</t>
  </si>
  <si>
    <t>Показатели исполнения, %</t>
  </si>
  <si>
    <t>Наименование  расходов</t>
  </si>
  <si>
    <t>Автономная некоммерческая организация "Телерадиокомпания "Евпатория"</t>
  </si>
  <si>
    <t>6</t>
  </si>
  <si>
    <t>7</t>
  </si>
  <si>
    <t>Автономное некоммерческая организация "Издательство газеты "Евпаторийская здравница"</t>
  </si>
  <si>
    <t xml:space="preserve">ИТОГО </t>
  </si>
  <si>
    <t>Наименование расходов</t>
  </si>
  <si>
    <t>7400060040</t>
  </si>
  <si>
    <t>1006</t>
  </si>
  <si>
    <t>7100090105</t>
  </si>
  <si>
    <t>Пособия, компенсации, меры социальной поддержки по публичным нормативнным обязательствам</t>
  </si>
  <si>
    <t>Расходы на выплаты единовременной материальной помощи  членам семей погибщих (умерших)  участников специальной военной операции на территориях Донецкой Народной Республики, Луганской Народной Республики и Украины из резервного фонда администрации города Евпатории Республики Крым в рамках непрограммных направлений расходов</t>
  </si>
  <si>
    <t>7400020390</t>
  </si>
  <si>
    <t>831</t>
  </si>
  <si>
    <t>Расходы, связанные с исполнением судебных актов и судебным производством в рамках непрограммных направлений расходов</t>
  </si>
  <si>
    <t>851</t>
  </si>
  <si>
    <t>0900120470</t>
  </si>
  <si>
    <t>Расходы на совершенствование системы оперативного оповещения и информирования населения муниципального образования городской округ Евпатория Республики Крым о возникновении или возможной угрозе возникновения чрезвычайных ситуаций и организацию непосредственной связи по взаимодействию с экстренными службами (АТГ) и социально значимыми объектами муниципального звена территориальной подсистемы единой государственной системы предупреждения и ликвидации чрезвычайных ситуаций на территории городского округа Евпатория Республики Крым в рамках муниципальной программы «Гражданская оборона, защита населения и территорий городского округа Евпатория Республики Крым»</t>
  </si>
  <si>
    <t>Расходы на обеспечение деятельности муниципальных казенных учреждений в рамках непрограммных направлений расходов МКУ "ЦБИА и МТО"</t>
  </si>
  <si>
    <t>Прочая закупка товаров, работ и услуг  (МКУ "ЦБИА и МТО")</t>
  </si>
  <si>
    <t>0107</t>
  </si>
  <si>
    <t>7400090210</t>
  </si>
  <si>
    <t>Расходы, связанные с подготовкой и проведением выборов депутатов представительного органа муниципального образования городской округ Евпатория Республики Крым</t>
  </si>
  <si>
    <t>880</t>
  </si>
  <si>
    <t>Специальные расходы</t>
  </si>
  <si>
    <t>0900320130</t>
  </si>
  <si>
    <t>Расходы на создание резервов материальных ресурсов, создание страхового фонда документации объектов на территории муниципального образования городской округ Евпатория Республики Крым, обеспечение первичных мер пожарной безопасности, разработку и методическое сопровождение Паспорта безопасности муниципального образования городской округ Евпатория Республики Крым в рамках муниципальной программы "Гражданская оборона, защита населения и территорий городского округа Евпатория Республики Крым"</t>
  </si>
  <si>
    <t>7100090106</t>
  </si>
  <si>
    <t xml:space="preserve">Расходы на ликвидацию последствий чрезвычайной ситуации в связи с опасными метеорологическими явлениями и нарушением условий жизнедеятельности из резервного фонда администрации города Евпатории Республики Крым в рамках непрограммных направлений расходов 
Расходы на ликвидацию последствий чрезвычайной ситуации в связи с опасными метеорологическими явлениями и нарушением условий жизнедеятельности из резервного фонда администрации города Евпатории Республики Крым в рамках непрограммных направлений расходов 
</t>
  </si>
  <si>
    <t>360</t>
  </si>
  <si>
    <t>Администрация города Евпатории по состоянию на 01 июля 2024 года</t>
  </si>
  <si>
    <t>8 = 7/6*100</t>
  </si>
  <si>
    <t>13000001П3</t>
  </si>
  <si>
    <t>13000001П5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</si>
</sst>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_ ;[Red]\-#,##0.00\ "/>
    <numFmt numFmtId="165" formatCode="000000"/>
  </numFmts>
  <fonts count="14" x14ac:knownFonts="1">
    <font>
      <sz val="11"/>
      <color indexed="8"/>
      <name val="Calibri"/>
      <family val="2"/>
      <scheme val="minor"/>
    </font>
    <font>
      <b/>
      <sz val="8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1"/>
      <color indexed="8"/>
      <name val="Calibri"/>
      <family val="2"/>
      <charset val="204"/>
      <scheme val="minor"/>
    </font>
    <font>
      <b/>
      <sz val="8"/>
      <color indexed="8"/>
      <name val="Arial"/>
      <family val="2"/>
      <charset val="204"/>
    </font>
    <font>
      <b/>
      <sz val="12"/>
      <color rgb="FF000000"/>
      <name val="Arial"/>
      <family val="2"/>
      <charset val="204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8"/>
      <name val="Arial"/>
      <family val="2"/>
      <charset val="204"/>
    </font>
    <font>
      <i/>
      <sz val="11"/>
      <color indexed="8"/>
      <name val="Calibri"/>
      <family val="2"/>
      <scheme val="minor"/>
    </font>
    <font>
      <i/>
      <sz val="8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125">
    <xf numFmtId="0" fontId="0" fillId="0" borderId="0" xfId="0"/>
    <xf numFmtId="49" fontId="5" fillId="0" borderId="0" xfId="0" applyNumberFormat="1" applyFont="1" applyFill="1" applyBorder="1" applyAlignment="1">
      <alignment horizontal="center"/>
    </xf>
    <xf numFmtId="49" fontId="2" fillId="0" borderId="6" xfId="0" applyNumberFormat="1" applyFont="1" applyFill="1" applyBorder="1" applyAlignment="1">
      <alignment horizontal="center" vertical="center" wrapText="1"/>
    </xf>
    <xf numFmtId="49" fontId="2" fillId="0" borderId="7" xfId="0" applyNumberFormat="1" applyFont="1" applyFill="1" applyBorder="1" applyAlignment="1">
      <alignment horizontal="center" vertical="center" wrapText="1"/>
    </xf>
    <xf numFmtId="4" fontId="2" fillId="0" borderId="8" xfId="0" applyNumberFormat="1" applyFont="1" applyFill="1" applyBorder="1" applyAlignment="1">
      <alignment horizontal="center" vertical="center" wrapText="1"/>
    </xf>
    <xf numFmtId="49" fontId="13" fillId="0" borderId="6" xfId="0" applyNumberFormat="1" applyFont="1" applyFill="1" applyBorder="1" applyAlignment="1">
      <alignment horizontal="center" vertical="center" wrapText="1"/>
    </xf>
    <xf numFmtId="49" fontId="13" fillId="0" borderId="7" xfId="0" applyNumberFormat="1" applyFont="1" applyFill="1" applyBorder="1" applyAlignment="1">
      <alignment horizontal="center" vertical="center" wrapText="1"/>
    </xf>
    <xf numFmtId="3" fontId="13" fillId="0" borderId="8" xfId="0" applyNumberFormat="1" applyFont="1" applyFill="1" applyBorder="1" applyAlignment="1">
      <alignment horizontal="center" vertical="center" wrapText="1"/>
    </xf>
    <xf numFmtId="49" fontId="1" fillId="0" borderId="9" xfId="0" applyNumberFormat="1" applyFont="1" applyFill="1" applyBorder="1" applyAlignment="1">
      <alignment horizontal="center" vertical="center"/>
    </xf>
    <xf numFmtId="49" fontId="1" fillId="0" borderId="10" xfId="0" applyNumberFormat="1" applyFont="1" applyFill="1" applyBorder="1" applyAlignment="1">
      <alignment horizontal="center" vertical="center"/>
    </xf>
    <xf numFmtId="49" fontId="2" fillId="0" borderId="10" xfId="0" applyNumberFormat="1" applyFont="1" applyFill="1" applyBorder="1" applyAlignment="1">
      <alignment horizontal="center" vertical="center"/>
    </xf>
    <xf numFmtId="49" fontId="2" fillId="0" borderId="11" xfId="0" applyNumberFormat="1" applyFont="1" applyFill="1" applyBorder="1" applyAlignment="1">
      <alignment horizontal="center" vertical="center"/>
    </xf>
    <xf numFmtId="165" fontId="1" fillId="0" borderId="18" xfId="0" applyNumberFormat="1" applyFont="1" applyFill="1" applyBorder="1" applyAlignment="1">
      <alignment horizontal="center" vertical="center" wrapText="1"/>
    </xf>
    <xf numFmtId="4" fontId="1" fillId="0" borderId="9" xfId="0" applyNumberFormat="1" applyFont="1" applyFill="1" applyBorder="1" applyAlignment="1">
      <alignment horizontal="right" vertical="center"/>
    </xf>
    <xf numFmtId="4" fontId="1" fillId="0" borderId="10" xfId="0" applyNumberFormat="1" applyFont="1" applyFill="1" applyBorder="1" applyAlignment="1">
      <alignment horizontal="right" vertical="center"/>
    </xf>
    <xf numFmtId="4" fontId="7" fillId="0" borderId="11" xfId="0" applyNumberFormat="1" applyFont="1" applyFill="1" applyBorder="1" applyAlignment="1">
      <alignment vertical="center"/>
    </xf>
    <xf numFmtId="0" fontId="0" fillId="0" borderId="0" xfId="0" applyFill="1"/>
    <xf numFmtId="0" fontId="0" fillId="0" borderId="0" xfId="0" applyFill="1" applyAlignment="1">
      <alignment horizontal="center" vertical="center"/>
    </xf>
    <xf numFmtId="49" fontId="2" fillId="0" borderId="12" xfId="0" applyNumberFormat="1" applyFont="1" applyFill="1" applyBorder="1" applyAlignment="1">
      <alignment horizontal="center" vertical="center"/>
    </xf>
    <xf numFmtId="49" fontId="2" fillId="0" borderId="13" xfId="0" applyNumberFormat="1" applyFont="1" applyFill="1" applyBorder="1" applyAlignment="1">
      <alignment horizontal="center" vertical="center"/>
    </xf>
    <xf numFmtId="49" fontId="2" fillId="0" borderId="14" xfId="0" applyNumberFormat="1" applyFont="1" applyFill="1" applyBorder="1" applyAlignment="1">
      <alignment horizontal="center" vertical="center"/>
    </xf>
    <xf numFmtId="165" fontId="2" fillId="0" borderId="19" xfId="0" applyNumberFormat="1" applyFont="1" applyFill="1" applyBorder="1" applyAlignment="1">
      <alignment horizontal="center" vertical="center" wrapText="1"/>
    </xf>
    <xf numFmtId="4" fontId="2" fillId="0" borderId="12" xfId="0" applyNumberFormat="1" applyFont="1" applyFill="1" applyBorder="1" applyAlignment="1">
      <alignment horizontal="right" vertical="center"/>
    </xf>
    <xf numFmtId="4" fontId="2" fillId="0" borderId="13" xfId="0" applyNumberFormat="1" applyFont="1" applyFill="1" applyBorder="1" applyAlignment="1">
      <alignment horizontal="right" vertical="center"/>
    </xf>
    <xf numFmtId="4" fontId="11" fillId="0" borderId="14" xfId="0" applyNumberFormat="1" applyFont="1" applyFill="1" applyBorder="1" applyAlignment="1">
      <alignment vertical="center"/>
    </xf>
    <xf numFmtId="0" fontId="0" fillId="0" borderId="0" xfId="0" applyFill="1" applyAlignment="1">
      <alignment horizontal="center"/>
    </xf>
    <xf numFmtId="49" fontId="1" fillId="0" borderId="12" xfId="0" applyNumberFormat="1" applyFont="1" applyFill="1" applyBorder="1" applyAlignment="1">
      <alignment horizontal="center" vertical="center"/>
    </xf>
    <xf numFmtId="49" fontId="1" fillId="0" borderId="13" xfId="0" applyNumberFormat="1" applyFont="1" applyFill="1" applyBorder="1" applyAlignment="1">
      <alignment horizontal="center" vertical="center"/>
    </xf>
    <xf numFmtId="165" fontId="1" fillId="0" borderId="19" xfId="0" applyNumberFormat="1" applyFont="1" applyFill="1" applyBorder="1" applyAlignment="1">
      <alignment horizontal="center" vertical="center" wrapText="1"/>
    </xf>
    <xf numFmtId="4" fontId="1" fillId="0" borderId="12" xfId="0" applyNumberFormat="1" applyFont="1" applyFill="1" applyBorder="1" applyAlignment="1">
      <alignment horizontal="right" vertical="center"/>
    </xf>
    <xf numFmtId="4" fontId="1" fillId="0" borderId="13" xfId="0" applyNumberFormat="1" applyFont="1" applyFill="1" applyBorder="1" applyAlignment="1">
      <alignment horizontal="right" vertical="center"/>
    </xf>
    <xf numFmtId="4" fontId="7" fillId="0" borderId="14" xfId="0" applyNumberFormat="1" applyFont="1" applyFill="1" applyBorder="1" applyAlignment="1">
      <alignment vertical="center"/>
    </xf>
    <xf numFmtId="49" fontId="1" fillId="0" borderId="21" xfId="0" applyNumberFormat="1" applyFont="1" applyFill="1" applyBorder="1" applyAlignment="1">
      <alignment horizontal="center" vertical="center"/>
    </xf>
    <xf numFmtId="49" fontId="1" fillId="0" borderId="22" xfId="0" applyNumberFormat="1" applyFont="1" applyFill="1" applyBorder="1" applyAlignment="1">
      <alignment horizontal="center" vertical="center"/>
    </xf>
    <xf numFmtId="49" fontId="1" fillId="0" borderId="23" xfId="0" applyNumberFormat="1" applyFont="1" applyFill="1" applyBorder="1" applyAlignment="1">
      <alignment horizontal="center" vertical="center"/>
    </xf>
    <xf numFmtId="49" fontId="2" fillId="0" borderId="24" xfId="0" applyNumberFormat="1" applyFont="1" applyFill="1" applyBorder="1" applyAlignment="1">
      <alignment horizontal="center" vertical="center"/>
    </xf>
    <xf numFmtId="49" fontId="2" fillId="0" borderId="25" xfId="0" applyNumberFormat="1" applyFont="1" applyFill="1" applyBorder="1" applyAlignment="1">
      <alignment horizontal="center" vertical="center"/>
    </xf>
    <xf numFmtId="49" fontId="2" fillId="0" borderId="26" xfId="0" applyNumberFormat="1" applyFont="1" applyFill="1" applyBorder="1" applyAlignment="1">
      <alignment horizontal="center" vertical="center"/>
    </xf>
    <xf numFmtId="49" fontId="1" fillId="0" borderId="24" xfId="0" applyNumberFormat="1" applyFont="1" applyFill="1" applyBorder="1" applyAlignment="1">
      <alignment horizontal="center" vertical="center"/>
    </xf>
    <xf numFmtId="49" fontId="1" fillId="0" borderId="25" xfId="0" applyNumberFormat="1" applyFont="1" applyFill="1" applyBorder="1" applyAlignment="1">
      <alignment horizontal="center" vertical="center"/>
    </xf>
    <xf numFmtId="49" fontId="1" fillId="0" borderId="26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left" vertical="center" wrapText="1"/>
    </xf>
    <xf numFmtId="0" fontId="8" fillId="0" borderId="3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8" fillId="0" borderId="4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center"/>
    </xf>
    <xf numFmtId="0" fontId="2" fillId="0" borderId="0" xfId="0" applyNumberFormat="1" applyFont="1" applyFill="1" applyBorder="1" applyAlignment="1">
      <alignment horizontal="center"/>
    </xf>
    <xf numFmtId="49" fontId="2" fillId="0" borderId="6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13" fillId="0" borderId="6" xfId="0" applyNumberFormat="1" applyFont="1" applyFill="1" applyBorder="1" applyAlignment="1">
      <alignment horizontal="center" vertical="center"/>
    </xf>
    <xf numFmtId="0" fontId="13" fillId="0" borderId="7" xfId="0" applyNumberFormat="1" applyFont="1" applyFill="1" applyBorder="1" applyAlignment="1">
      <alignment horizontal="center" vertical="center"/>
    </xf>
    <xf numFmtId="0" fontId="13" fillId="0" borderId="8" xfId="0" applyNumberFormat="1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/>
    </xf>
    <xf numFmtId="0" fontId="12" fillId="0" borderId="0" xfId="0" applyFont="1" applyFill="1"/>
    <xf numFmtId="49" fontId="2" fillId="0" borderId="19" xfId="0" applyNumberFormat="1" applyFont="1" applyFill="1" applyBorder="1" applyAlignment="1">
      <alignment horizontal="center" vertical="center" wrapText="1"/>
    </xf>
    <xf numFmtId="49" fontId="1" fillId="0" borderId="14" xfId="0" applyNumberFormat="1" applyFont="1" applyFill="1" applyBorder="1" applyAlignment="1">
      <alignment horizontal="center" vertical="center"/>
    </xf>
    <xf numFmtId="0" fontId="10" fillId="0" borderId="0" xfId="0" applyFont="1" applyFill="1"/>
    <xf numFmtId="0" fontId="9" fillId="0" borderId="0" xfId="0" applyFont="1" applyFill="1"/>
    <xf numFmtId="164" fontId="9" fillId="0" borderId="0" xfId="0" applyNumberFormat="1" applyFont="1" applyFill="1"/>
    <xf numFmtId="49" fontId="2" fillId="0" borderId="15" xfId="0" applyNumberFormat="1" applyFont="1" applyFill="1" applyBorder="1" applyAlignment="1">
      <alignment horizontal="center" vertical="center"/>
    </xf>
    <xf numFmtId="49" fontId="2" fillId="0" borderId="16" xfId="0" applyNumberFormat="1" applyFont="1" applyFill="1" applyBorder="1" applyAlignment="1">
      <alignment horizontal="center" vertical="center"/>
    </xf>
    <xf numFmtId="49" fontId="2" fillId="0" borderId="17" xfId="0" applyNumberFormat="1" applyFont="1" applyFill="1" applyBorder="1" applyAlignment="1">
      <alignment horizontal="center" vertical="center"/>
    </xf>
    <xf numFmtId="165" fontId="2" fillId="0" borderId="20" xfId="0" applyNumberFormat="1" applyFont="1" applyFill="1" applyBorder="1" applyAlignment="1">
      <alignment horizontal="center" vertical="center" wrapText="1"/>
    </xf>
    <xf numFmtId="4" fontId="2" fillId="0" borderId="15" xfId="0" applyNumberFormat="1" applyFont="1" applyFill="1" applyBorder="1" applyAlignment="1">
      <alignment horizontal="right" vertical="center"/>
    </xf>
    <xf numFmtId="4" fontId="2" fillId="0" borderId="16" xfId="0" applyNumberFormat="1" applyFont="1" applyFill="1" applyBorder="1" applyAlignment="1">
      <alignment horizontal="right" vertical="center"/>
    </xf>
    <xf numFmtId="4" fontId="11" fillId="0" borderId="17" xfId="0" applyNumberFormat="1" applyFont="1" applyFill="1" applyBorder="1" applyAlignment="1">
      <alignment vertical="center"/>
    </xf>
    <xf numFmtId="165" fontId="1" fillId="0" borderId="1" xfId="0" applyNumberFormat="1" applyFont="1" applyFill="1" applyBorder="1" applyAlignment="1">
      <alignment horizontal="left" vertical="center" wrapText="1"/>
    </xf>
    <xf numFmtId="4" fontId="1" fillId="0" borderId="6" xfId="0" applyNumberFormat="1" applyFont="1" applyFill="1" applyBorder="1" applyAlignment="1">
      <alignment horizontal="right" vertical="center"/>
    </xf>
    <xf numFmtId="4" fontId="1" fillId="0" borderId="7" xfId="0" applyNumberFormat="1" applyFont="1" applyFill="1" applyBorder="1" applyAlignment="1">
      <alignment horizontal="right" vertical="center"/>
    </xf>
    <xf numFmtId="4" fontId="7" fillId="0" borderId="8" xfId="0" applyNumberFormat="1" applyFont="1" applyFill="1" applyBorder="1"/>
    <xf numFmtId="0" fontId="0" fillId="0" borderId="0" xfId="0" applyFill="1" applyBorder="1"/>
    <xf numFmtId="49" fontId="2" fillId="0" borderId="0" xfId="0" applyNumberFormat="1" applyFont="1" applyFill="1" applyBorder="1" applyAlignment="1">
      <alignment horizontal="center" vertical="center"/>
    </xf>
    <xf numFmtId="165" fontId="4" fillId="0" borderId="0" xfId="0" applyNumberFormat="1" applyFont="1" applyFill="1" applyBorder="1" applyAlignment="1">
      <alignment horizontal="center" vertical="center" wrapText="1"/>
    </xf>
    <xf numFmtId="164" fontId="1" fillId="0" borderId="0" xfId="0" applyNumberFormat="1" applyFont="1" applyFill="1" applyBorder="1" applyAlignment="1">
      <alignment horizontal="right" vertical="center"/>
    </xf>
    <xf numFmtId="165" fontId="2" fillId="0" borderId="1" xfId="0" applyNumberFormat="1" applyFont="1" applyFill="1" applyBorder="1" applyAlignment="1">
      <alignment horizontal="center" vertical="center" wrapText="1"/>
    </xf>
    <xf numFmtId="164" fontId="2" fillId="0" borderId="6" xfId="0" applyNumberFormat="1" applyFont="1" applyFill="1" applyBorder="1" applyAlignment="1">
      <alignment horizontal="center" vertical="center" wrapText="1"/>
    </xf>
    <xf numFmtId="164" fontId="2" fillId="0" borderId="7" xfId="0" applyNumberFormat="1" applyFont="1" applyFill="1" applyBorder="1" applyAlignment="1">
      <alignment horizontal="center" wrapText="1"/>
    </xf>
    <xf numFmtId="0" fontId="11" fillId="0" borderId="8" xfId="0" applyFont="1" applyFill="1" applyBorder="1" applyAlignment="1">
      <alignment vertical="center" wrapText="1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49" fontId="1" fillId="0" borderId="11" xfId="0" applyNumberFormat="1" applyFont="1" applyFill="1" applyBorder="1" applyAlignment="1">
      <alignment horizontal="center" vertical="center"/>
    </xf>
    <xf numFmtId="164" fontId="1" fillId="0" borderId="9" xfId="0" applyNumberFormat="1" applyFont="1" applyFill="1" applyBorder="1" applyAlignment="1">
      <alignment horizontal="right" vertical="center"/>
    </xf>
    <xf numFmtId="164" fontId="1" fillId="0" borderId="10" xfId="0" applyNumberFormat="1" applyFont="1" applyFill="1" applyBorder="1" applyAlignment="1">
      <alignment horizontal="right" vertical="center"/>
    </xf>
    <xf numFmtId="164" fontId="1" fillId="0" borderId="11" xfId="0" applyNumberFormat="1" applyFont="1" applyFill="1" applyBorder="1" applyAlignment="1">
      <alignment horizontal="right" vertical="center"/>
    </xf>
    <xf numFmtId="0" fontId="11" fillId="0" borderId="12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horizontal="center" vertical="center"/>
    </xf>
    <xf numFmtId="164" fontId="2" fillId="0" borderId="12" xfId="0" applyNumberFormat="1" applyFont="1" applyFill="1" applyBorder="1" applyAlignment="1">
      <alignment horizontal="right" vertical="center"/>
    </xf>
    <xf numFmtId="164" fontId="2" fillId="0" borderId="13" xfId="0" applyNumberFormat="1" applyFont="1" applyFill="1" applyBorder="1" applyAlignment="1">
      <alignment horizontal="right" vertical="center"/>
    </xf>
    <xf numFmtId="2" fontId="11" fillId="0" borderId="14" xfId="0" applyNumberFormat="1" applyFont="1" applyFill="1" applyBorder="1" applyAlignment="1">
      <alignment vertical="center"/>
    </xf>
    <xf numFmtId="0" fontId="7" fillId="0" borderId="12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164" fontId="1" fillId="0" borderId="12" xfId="0" applyNumberFormat="1" applyFont="1" applyFill="1" applyBorder="1" applyAlignment="1">
      <alignment horizontal="right" vertical="center"/>
    </xf>
    <xf numFmtId="164" fontId="1" fillId="0" borderId="13" xfId="0" applyNumberFormat="1" applyFont="1" applyFill="1" applyBorder="1" applyAlignment="1">
      <alignment horizontal="right" vertical="center"/>
    </xf>
    <xf numFmtId="164" fontId="1" fillId="0" borderId="14" xfId="0" applyNumberFormat="1" applyFont="1" applyFill="1" applyBorder="1" applyAlignment="1">
      <alignment horizontal="right" vertical="center"/>
    </xf>
    <xf numFmtId="0" fontId="11" fillId="0" borderId="15" xfId="0" applyFont="1" applyFill="1" applyBorder="1" applyAlignment="1">
      <alignment horizontal="center" vertical="center"/>
    </xf>
    <xf numFmtId="0" fontId="11" fillId="0" borderId="16" xfId="0" applyFont="1" applyFill="1" applyBorder="1" applyAlignment="1">
      <alignment horizontal="center" vertical="center"/>
    </xf>
    <xf numFmtId="164" fontId="2" fillId="0" borderId="15" xfId="0" applyNumberFormat="1" applyFont="1" applyFill="1" applyBorder="1" applyAlignment="1">
      <alignment horizontal="right" vertical="center"/>
    </xf>
    <xf numFmtId="164" fontId="2" fillId="0" borderId="16" xfId="0" applyNumberFormat="1" applyFont="1" applyFill="1" applyBorder="1" applyAlignment="1">
      <alignment horizontal="right" vertical="center"/>
    </xf>
    <xf numFmtId="2" fontId="11" fillId="0" borderId="17" xfId="0" applyNumberFormat="1" applyFont="1" applyFill="1" applyBorder="1" applyAlignment="1">
      <alignment vertical="center"/>
    </xf>
    <xf numFmtId="0" fontId="11" fillId="0" borderId="6" xfId="0" applyFont="1" applyFill="1" applyBorder="1" applyAlignment="1">
      <alignment horizontal="center"/>
    </xf>
    <xf numFmtId="0" fontId="11" fillId="0" borderId="7" xfId="0" applyFont="1" applyFill="1" applyBorder="1" applyAlignment="1">
      <alignment horizontal="center"/>
    </xf>
    <xf numFmtId="49" fontId="1" fillId="0" borderId="7" xfId="0" applyNumberFormat="1" applyFont="1" applyFill="1" applyBorder="1" applyAlignment="1">
      <alignment horizontal="center" vertical="center"/>
    </xf>
    <xf numFmtId="49" fontId="1" fillId="0" borderId="8" xfId="0" applyNumberFormat="1" applyFont="1" applyFill="1" applyBorder="1" applyAlignment="1">
      <alignment horizontal="center" vertical="center"/>
    </xf>
    <xf numFmtId="164" fontId="1" fillId="0" borderId="6" xfId="0" applyNumberFormat="1" applyFont="1" applyFill="1" applyBorder="1" applyAlignment="1">
      <alignment horizontal="right" vertical="center"/>
    </xf>
    <xf numFmtId="164" fontId="1" fillId="0" borderId="7" xfId="0" applyNumberFormat="1" applyFont="1" applyFill="1" applyBorder="1" applyAlignment="1">
      <alignment horizontal="right" vertical="center"/>
    </xf>
    <xf numFmtId="2" fontId="1" fillId="0" borderId="8" xfId="0" applyNumberFormat="1" applyFont="1" applyFill="1" applyBorder="1" applyAlignment="1">
      <alignment horizontal="right" vertical="center"/>
    </xf>
    <xf numFmtId="0" fontId="6" fillId="0" borderId="0" xfId="0" applyFont="1" applyFill="1" applyBorder="1"/>
    <xf numFmtId="0" fontId="0" fillId="0" borderId="0" xfId="0" applyFill="1" applyBorder="1" applyAlignment="1">
      <alignment horizontal="center"/>
    </xf>
    <xf numFmtId="49" fontId="3" fillId="0" borderId="0" xfId="0" applyNumberFormat="1" applyFont="1" applyFill="1" applyBorder="1" applyAlignment="1">
      <alignment horizontal="center" vertical="center"/>
    </xf>
    <xf numFmtId="165" fontId="5" fillId="0" borderId="0" xfId="0" applyNumberFormat="1" applyFont="1" applyFill="1" applyBorder="1" applyAlignment="1">
      <alignment horizontal="center" vertical="center" wrapText="1"/>
    </xf>
    <xf numFmtId="2" fontId="1" fillId="0" borderId="11" xfId="0" applyNumberFormat="1" applyFont="1" applyFill="1" applyBorder="1" applyAlignment="1">
      <alignment horizontal="right" vertical="center"/>
    </xf>
    <xf numFmtId="2" fontId="11" fillId="0" borderId="17" xfId="0" applyNumberFormat="1" applyFont="1" applyFill="1" applyBorder="1" applyAlignment="1">
      <alignment horizontal="right" vertical="center"/>
    </xf>
    <xf numFmtId="164" fontId="2" fillId="0" borderId="7" xfId="0" applyNumberFormat="1" applyFont="1" applyFill="1" applyBorder="1" applyAlignment="1">
      <alignment horizontal="center" vertical="center" wrapText="1"/>
    </xf>
    <xf numFmtId="2" fontId="7" fillId="0" borderId="11" xfId="0" applyNumberFormat="1" applyFont="1" applyFill="1" applyBorder="1" applyAlignment="1">
      <alignment vertical="center"/>
    </xf>
    <xf numFmtId="49" fontId="2" fillId="0" borderId="5" xfId="0" applyNumberFormat="1" applyFont="1" applyFill="1" applyBorder="1" applyAlignment="1">
      <alignment horizontal="center" vertical="center"/>
    </xf>
    <xf numFmtId="165" fontId="2" fillId="0" borderId="5" xfId="0" applyNumberFormat="1" applyFont="1" applyFill="1" applyBorder="1" applyAlignment="1">
      <alignment horizontal="center" vertical="center" wrapText="1"/>
    </xf>
    <xf numFmtId="164" fontId="1" fillId="0" borderId="5" xfId="0" applyNumberFormat="1" applyFont="1" applyFill="1" applyBorder="1" applyAlignment="1">
      <alignment horizontal="right" vertical="center"/>
    </xf>
    <xf numFmtId="2" fontId="7" fillId="0" borderId="5" xfId="0" applyNumberFormat="1" applyFont="1" applyFill="1" applyBorder="1" applyAlignment="1">
      <alignment horizontal="center" vertical="center"/>
    </xf>
    <xf numFmtId="49" fontId="4" fillId="0" borderId="6" xfId="0" applyNumberFormat="1" applyFont="1" applyFill="1" applyBorder="1" applyAlignment="1">
      <alignment horizontal="center" vertical="center"/>
    </xf>
    <xf numFmtId="49" fontId="4" fillId="0" borderId="7" xfId="0" applyNumberFormat="1" applyFont="1" applyFill="1" applyBorder="1" applyAlignment="1">
      <alignment horizontal="center" vertical="center"/>
    </xf>
    <xf numFmtId="49" fontId="8" fillId="0" borderId="7" xfId="0" applyNumberFormat="1" applyFont="1" applyFill="1" applyBorder="1" applyAlignment="1">
      <alignment horizontal="center" vertical="center"/>
    </xf>
    <xf numFmtId="49" fontId="8" fillId="0" borderId="8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124"/>
  <sheetViews>
    <sheetView tabSelected="1" zoomScaleNormal="100" workbookViewId="0">
      <selection activeCell="J9" sqref="J9"/>
    </sheetView>
  </sheetViews>
  <sheetFormatPr defaultRowHeight="15" x14ac:dyDescent="0.25"/>
  <cols>
    <col min="1" max="1" width="0.5703125" style="16" customWidth="1"/>
    <col min="2" max="2" width="4.85546875" style="16" customWidth="1"/>
    <col min="3" max="3" width="1.85546875" style="16" customWidth="1"/>
    <col min="4" max="4" width="1" style="16" customWidth="1"/>
    <col min="5" max="5" width="4.42578125" style="16" customWidth="1"/>
    <col min="6" max="6" width="4.85546875" style="16" customWidth="1"/>
    <col min="7" max="7" width="5.42578125" style="16" customWidth="1"/>
    <col min="8" max="8" width="3.140625" style="16" customWidth="1"/>
    <col min="9" max="9" width="2.5703125" style="16" customWidth="1"/>
    <col min="10" max="10" width="67.7109375" style="16" customWidth="1"/>
    <col min="11" max="12" width="17.85546875" style="16" customWidth="1"/>
    <col min="13" max="13" width="12.140625" style="16" customWidth="1"/>
    <col min="14" max="16" width="9.140625" style="16"/>
    <col min="17" max="17" width="14.85546875" style="16" customWidth="1"/>
    <col min="18" max="18" width="14.140625" style="16" customWidth="1"/>
    <col min="19" max="16384" width="9.140625" style="16"/>
  </cols>
  <sheetData>
    <row r="1" spans="2:22" s="16" customFormat="1" ht="15" customHeight="1" thickBot="1" x14ac:dyDescent="0.3"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</row>
    <row r="2" spans="2:22" s="16" customFormat="1" ht="15" customHeight="1" thickBot="1" x14ac:dyDescent="0.3">
      <c r="B2" s="42" t="s">
        <v>122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4"/>
    </row>
    <row r="3" spans="2:22" s="16" customFormat="1" ht="15.75" thickBot="1" x14ac:dyDescent="0.3">
      <c r="B3" s="45"/>
      <c r="C3" s="45"/>
      <c r="D3" s="45"/>
      <c r="E3" s="45"/>
      <c r="F3" s="45"/>
      <c r="G3" s="45"/>
      <c r="H3" s="45"/>
      <c r="I3" s="45"/>
      <c r="J3" s="46"/>
      <c r="K3" s="46"/>
      <c r="L3" s="46"/>
    </row>
    <row r="4" spans="2:22" s="16" customFormat="1" ht="39" customHeight="1" thickBot="1" x14ac:dyDescent="0.3">
      <c r="B4" s="47" t="s">
        <v>88</v>
      </c>
      <c r="C4" s="48"/>
      <c r="D4" s="48" t="s">
        <v>89</v>
      </c>
      <c r="E4" s="48"/>
      <c r="F4" s="48" t="s">
        <v>87</v>
      </c>
      <c r="G4" s="48"/>
      <c r="H4" s="48" t="s">
        <v>0</v>
      </c>
      <c r="I4" s="49"/>
      <c r="J4" s="50" t="s">
        <v>98</v>
      </c>
      <c r="K4" s="2" t="s">
        <v>74</v>
      </c>
      <c r="L4" s="3" t="s">
        <v>75</v>
      </c>
      <c r="M4" s="4" t="s">
        <v>91</v>
      </c>
    </row>
    <row r="5" spans="2:22" s="55" customFormat="1" ht="17.25" customHeight="1" thickBot="1" x14ac:dyDescent="0.3">
      <c r="B5" s="51">
        <v>1</v>
      </c>
      <c r="C5" s="52"/>
      <c r="D5" s="52">
        <v>2</v>
      </c>
      <c r="E5" s="52"/>
      <c r="F5" s="52">
        <v>3</v>
      </c>
      <c r="G5" s="52"/>
      <c r="H5" s="52">
        <v>4</v>
      </c>
      <c r="I5" s="53"/>
      <c r="J5" s="54">
        <v>5</v>
      </c>
      <c r="K5" s="5" t="s">
        <v>94</v>
      </c>
      <c r="L5" s="6" t="s">
        <v>95</v>
      </c>
      <c r="M5" s="7" t="s">
        <v>123</v>
      </c>
    </row>
    <row r="6" spans="2:22" s="16" customFormat="1" ht="75" customHeight="1" x14ac:dyDescent="0.25">
      <c r="B6" s="34" t="s">
        <v>1</v>
      </c>
      <c r="C6" s="33"/>
      <c r="D6" s="32" t="s">
        <v>2</v>
      </c>
      <c r="E6" s="33"/>
      <c r="F6" s="32" t="s">
        <v>124</v>
      </c>
      <c r="G6" s="33"/>
      <c r="H6" s="10"/>
      <c r="I6" s="11"/>
      <c r="J6" s="12" t="s">
        <v>3</v>
      </c>
      <c r="K6" s="13">
        <f>SUM(K7:K8)</f>
        <v>1021005</v>
      </c>
      <c r="L6" s="14">
        <f>SUM(L7:L8)</f>
        <v>96338.989999999991</v>
      </c>
      <c r="M6" s="15">
        <f>L6/K6*100</f>
        <v>9.4357020778546623</v>
      </c>
      <c r="Q6" s="17"/>
    </row>
    <row r="7" spans="2:22" s="16" customFormat="1" ht="15" customHeight="1" x14ac:dyDescent="0.25">
      <c r="B7" s="37" t="s">
        <v>1</v>
      </c>
      <c r="C7" s="36"/>
      <c r="D7" s="35" t="s">
        <v>2</v>
      </c>
      <c r="E7" s="36"/>
      <c r="F7" s="35" t="s">
        <v>124</v>
      </c>
      <c r="G7" s="36"/>
      <c r="H7" s="19" t="s">
        <v>6</v>
      </c>
      <c r="I7" s="20"/>
      <c r="J7" s="21" t="s">
        <v>5</v>
      </c>
      <c r="K7" s="22">
        <v>784182</v>
      </c>
      <c r="L7" s="23">
        <v>73993.09</v>
      </c>
      <c r="M7" s="24">
        <f>L7/K7*100</f>
        <v>9.4357037014366547</v>
      </c>
    </row>
    <row r="8" spans="2:22" s="16" customFormat="1" ht="56.25" x14ac:dyDescent="0.25">
      <c r="B8" s="37" t="s">
        <v>1</v>
      </c>
      <c r="C8" s="36"/>
      <c r="D8" s="35" t="s">
        <v>2</v>
      </c>
      <c r="E8" s="36"/>
      <c r="F8" s="35" t="s">
        <v>124</v>
      </c>
      <c r="G8" s="36"/>
      <c r="H8" s="19" t="s">
        <v>7</v>
      </c>
      <c r="I8" s="20"/>
      <c r="J8" s="21" t="s">
        <v>76</v>
      </c>
      <c r="K8" s="22">
        <v>236823</v>
      </c>
      <c r="L8" s="23">
        <v>22345.9</v>
      </c>
      <c r="M8" s="24">
        <f>L8/K8*100</f>
        <v>9.4356967017561644</v>
      </c>
      <c r="V8" s="25"/>
    </row>
    <row r="9" spans="2:22" s="16" customFormat="1" ht="75" customHeight="1" x14ac:dyDescent="0.25">
      <c r="B9" s="40" t="s">
        <v>1</v>
      </c>
      <c r="C9" s="39"/>
      <c r="D9" s="38" t="s">
        <v>2</v>
      </c>
      <c r="E9" s="39"/>
      <c r="F9" s="38" t="s">
        <v>125</v>
      </c>
      <c r="G9" s="39"/>
      <c r="H9" s="19"/>
      <c r="I9" s="20"/>
      <c r="J9" s="28" t="s">
        <v>16</v>
      </c>
      <c r="K9" s="29">
        <f>SUM(K10:K11)</f>
        <v>334321</v>
      </c>
      <c r="L9" s="30">
        <f>SUM(L10:L11)</f>
        <v>43931.68</v>
      </c>
      <c r="M9" s="31">
        <f>L9/K9*100</f>
        <v>13.140568495547692</v>
      </c>
      <c r="Q9" s="17"/>
    </row>
    <row r="10" spans="2:22" s="16" customFormat="1" ht="15" customHeight="1" x14ac:dyDescent="0.25">
      <c r="B10" s="37" t="s">
        <v>1</v>
      </c>
      <c r="C10" s="36"/>
      <c r="D10" s="35" t="s">
        <v>2</v>
      </c>
      <c r="E10" s="36"/>
      <c r="F10" s="35" t="s">
        <v>125</v>
      </c>
      <c r="G10" s="36"/>
      <c r="H10" s="19" t="s">
        <v>6</v>
      </c>
      <c r="I10" s="20"/>
      <c r="J10" s="21" t="s">
        <v>5</v>
      </c>
      <c r="K10" s="22">
        <v>256775</v>
      </c>
      <c r="L10" s="23">
        <v>33741.69</v>
      </c>
      <c r="M10" s="24">
        <f>L10/K10*100</f>
        <v>13.140566643948985</v>
      </c>
    </row>
    <row r="11" spans="2:22" s="16" customFormat="1" ht="56.25" x14ac:dyDescent="0.25">
      <c r="B11" s="37" t="s">
        <v>1</v>
      </c>
      <c r="C11" s="36"/>
      <c r="D11" s="35" t="s">
        <v>2</v>
      </c>
      <c r="E11" s="36"/>
      <c r="F11" s="35" t="s">
        <v>125</v>
      </c>
      <c r="G11" s="36"/>
      <c r="H11" s="19" t="s">
        <v>7</v>
      </c>
      <c r="I11" s="20"/>
      <c r="J11" s="21" t="s">
        <v>76</v>
      </c>
      <c r="K11" s="22">
        <v>77546</v>
      </c>
      <c r="L11" s="23">
        <v>10189.99</v>
      </c>
      <c r="M11" s="24">
        <f>L11/K11*100</f>
        <v>13.1405746266732</v>
      </c>
      <c r="V11" s="25"/>
    </row>
    <row r="12" spans="2:22" s="16" customFormat="1" ht="75" customHeight="1" x14ac:dyDescent="0.25">
      <c r="B12" s="26" t="s">
        <v>1</v>
      </c>
      <c r="C12" s="27"/>
      <c r="D12" s="27" t="s">
        <v>2</v>
      </c>
      <c r="E12" s="27"/>
      <c r="F12" s="27" t="s">
        <v>4</v>
      </c>
      <c r="G12" s="27"/>
      <c r="H12" s="19"/>
      <c r="I12" s="20"/>
      <c r="J12" s="28" t="s">
        <v>3</v>
      </c>
      <c r="K12" s="29">
        <f>SUM(K13:K14)</f>
        <v>3682014</v>
      </c>
      <c r="L12" s="30">
        <f>SUM(L13:L14)</f>
        <v>1605142.67</v>
      </c>
      <c r="M12" s="31">
        <f>L12/K12*100</f>
        <v>43.594149017358433</v>
      </c>
      <c r="Q12" s="17"/>
    </row>
    <row r="13" spans="2:22" s="16" customFormat="1" ht="15" customHeight="1" x14ac:dyDescent="0.25">
      <c r="B13" s="18" t="s">
        <v>1</v>
      </c>
      <c r="C13" s="19"/>
      <c r="D13" s="19" t="s">
        <v>2</v>
      </c>
      <c r="E13" s="19"/>
      <c r="F13" s="19" t="s">
        <v>4</v>
      </c>
      <c r="G13" s="19"/>
      <c r="H13" s="19" t="s">
        <v>6</v>
      </c>
      <c r="I13" s="20"/>
      <c r="J13" s="21" t="s">
        <v>5</v>
      </c>
      <c r="K13" s="22">
        <v>2827968</v>
      </c>
      <c r="L13" s="23">
        <v>1234227.2</v>
      </c>
      <c r="M13" s="24">
        <f>L13/K13*100</f>
        <v>43.643605585353157</v>
      </c>
    </row>
    <row r="14" spans="2:22" s="16" customFormat="1" ht="56.25" x14ac:dyDescent="0.25">
      <c r="B14" s="18" t="s">
        <v>1</v>
      </c>
      <c r="C14" s="19"/>
      <c r="D14" s="19" t="s">
        <v>2</v>
      </c>
      <c r="E14" s="19"/>
      <c r="F14" s="19" t="s">
        <v>4</v>
      </c>
      <c r="G14" s="19"/>
      <c r="H14" s="19" t="s">
        <v>7</v>
      </c>
      <c r="I14" s="20"/>
      <c r="J14" s="21" t="s">
        <v>76</v>
      </c>
      <c r="K14" s="22">
        <v>854046</v>
      </c>
      <c r="L14" s="23">
        <v>370915.47</v>
      </c>
      <c r="M14" s="24">
        <f>L14/K14*100</f>
        <v>43.430385482749166</v>
      </c>
      <c r="V14" s="25"/>
    </row>
    <row r="15" spans="2:22" s="16" customFormat="1" ht="80.25" customHeight="1" x14ac:dyDescent="0.25">
      <c r="B15" s="26" t="s">
        <v>1</v>
      </c>
      <c r="C15" s="27"/>
      <c r="D15" s="27" t="s">
        <v>2</v>
      </c>
      <c r="E15" s="27"/>
      <c r="F15" s="27" t="s">
        <v>9</v>
      </c>
      <c r="G15" s="27"/>
      <c r="H15" s="19"/>
      <c r="I15" s="20"/>
      <c r="J15" s="28" t="s">
        <v>8</v>
      </c>
      <c r="K15" s="29">
        <f>SUM(K16:K18)</f>
        <v>478302</v>
      </c>
      <c r="L15" s="30">
        <f>SUM(L16:L18)</f>
        <v>250967.74</v>
      </c>
      <c r="M15" s="31">
        <f>L15/K15*100</f>
        <v>52.470560440892989</v>
      </c>
    </row>
    <row r="16" spans="2:22" s="16" customFormat="1" ht="23.25" customHeight="1" x14ac:dyDescent="0.25">
      <c r="B16" s="18" t="s">
        <v>1</v>
      </c>
      <c r="C16" s="19"/>
      <c r="D16" s="19" t="s">
        <v>2</v>
      </c>
      <c r="E16" s="19"/>
      <c r="F16" s="19" t="s">
        <v>9</v>
      </c>
      <c r="G16" s="19"/>
      <c r="H16" s="19" t="s">
        <v>11</v>
      </c>
      <c r="I16" s="20"/>
      <c r="J16" s="56" t="s">
        <v>10</v>
      </c>
      <c r="K16" s="22">
        <v>78384</v>
      </c>
      <c r="L16" s="23">
        <v>66440.800000000003</v>
      </c>
      <c r="M16" s="24">
        <f t="shared" ref="M16:M18" si="0">L16/K16*100</f>
        <v>84.76321698305776</v>
      </c>
    </row>
    <row r="17" spans="2:13" s="16" customFormat="1" ht="22.5" x14ac:dyDescent="0.25">
      <c r="B17" s="18" t="s">
        <v>1</v>
      </c>
      <c r="C17" s="19"/>
      <c r="D17" s="19" t="s">
        <v>2</v>
      </c>
      <c r="E17" s="19"/>
      <c r="F17" s="19" t="s">
        <v>9</v>
      </c>
      <c r="G17" s="19"/>
      <c r="H17" s="19" t="s">
        <v>13</v>
      </c>
      <c r="I17" s="20"/>
      <c r="J17" s="56" t="s">
        <v>12</v>
      </c>
      <c r="K17" s="22">
        <v>328583.24</v>
      </c>
      <c r="L17" s="23">
        <v>113192.18</v>
      </c>
      <c r="M17" s="24">
        <f t="shared" si="0"/>
        <v>34.448555562359175</v>
      </c>
    </row>
    <row r="18" spans="2:13" s="16" customFormat="1" x14ac:dyDescent="0.25">
      <c r="B18" s="18" t="s">
        <v>1</v>
      </c>
      <c r="C18" s="19"/>
      <c r="D18" s="19" t="s">
        <v>2</v>
      </c>
      <c r="E18" s="19"/>
      <c r="F18" s="19" t="s">
        <v>9</v>
      </c>
      <c r="G18" s="19"/>
      <c r="H18" s="19" t="s">
        <v>15</v>
      </c>
      <c r="I18" s="20"/>
      <c r="J18" s="56" t="s">
        <v>14</v>
      </c>
      <c r="K18" s="22">
        <v>71334.759999999995</v>
      </c>
      <c r="L18" s="23">
        <v>71334.759999999995</v>
      </c>
      <c r="M18" s="24">
        <f t="shared" si="0"/>
        <v>100</v>
      </c>
    </row>
    <row r="19" spans="2:13" s="16" customFormat="1" ht="79.5" customHeight="1" x14ac:dyDescent="0.25">
      <c r="B19" s="26" t="s">
        <v>1</v>
      </c>
      <c r="C19" s="27"/>
      <c r="D19" s="27" t="s">
        <v>2</v>
      </c>
      <c r="E19" s="27"/>
      <c r="F19" s="27" t="s">
        <v>17</v>
      </c>
      <c r="G19" s="27"/>
      <c r="H19" s="19"/>
      <c r="I19" s="20"/>
      <c r="J19" s="28" t="s">
        <v>16</v>
      </c>
      <c r="K19" s="29">
        <f>SUM(K20:K21)</f>
        <v>1380755</v>
      </c>
      <c r="L19" s="30">
        <f>SUM(L20:L21)</f>
        <v>660925.25</v>
      </c>
      <c r="M19" s="31">
        <f>L19/K19*100</f>
        <v>47.866945982451632</v>
      </c>
    </row>
    <row r="20" spans="2:13" s="16" customFormat="1" ht="15" customHeight="1" x14ac:dyDescent="0.25">
      <c r="B20" s="18" t="s">
        <v>1</v>
      </c>
      <c r="C20" s="19"/>
      <c r="D20" s="19" t="s">
        <v>2</v>
      </c>
      <c r="E20" s="19"/>
      <c r="F20" s="19" t="s">
        <v>17</v>
      </c>
      <c r="G20" s="19"/>
      <c r="H20" s="19" t="s">
        <v>6</v>
      </c>
      <c r="I20" s="20"/>
      <c r="J20" s="21" t="s">
        <v>5</v>
      </c>
      <c r="K20" s="22">
        <v>1060488</v>
      </c>
      <c r="L20" s="23">
        <v>512791.25</v>
      </c>
      <c r="M20" s="24">
        <f t="shared" ref="M20:M21" si="1">L20/K20*100</f>
        <v>48.354271806941711</v>
      </c>
    </row>
    <row r="21" spans="2:13" s="16" customFormat="1" ht="56.25" x14ac:dyDescent="0.25">
      <c r="B21" s="18" t="s">
        <v>1</v>
      </c>
      <c r="C21" s="19"/>
      <c r="D21" s="19" t="s">
        <v>2</v>
      </c>
      <c r="E21" s="19"/>
      <c r="F21" s="19" t="s">
        <v>17</v>
      </c>
      <c r="G21" s="19"/>
      <c r="H21" s="19" t="s">
        <v>7</v>
      </c>
      <c r="I21" s="20"/>
      <c r="J21" s="21" t="s">
        <v>76</v>
      </c>
      <c r="K21" s="22">
        <v>320267</v>
      </c>
      <c r="L21" s="23">
        <v>148134</v>
      </c>
      <c r="M21" s="24">
        <f t="shared" si="1"/>
        <v>46.253282417482907</v>
      </c>
    </row>
    <row r="22" spans="2:13" s="16" customFormat="1" ht="78.75" x14ac:dyDescent="0.25">
      <c r="B22" s="26" t="s">
        <v>1</v>
      </c>
      <c r="C22" s="27"/>
      <c r="D22" s="27" t="s">
        <v>2</v>
      </c>
      <c r="E22" s="27"/>
      <c r="F22" s="27" t="s">
        <v>19</v>
      </c>
      <c r="G22" s="27"/>
      <c r="H22" s="19"/>
      <c r="I22" s="20"/>
      <c r="J22" s="28" t="s">
        <v>18</v>
      </c>
      <c r="K22" s="29">
        <f>SUM(K23:K25)</f>
        <v>182113</v>
      </c>
      <c r="L22" s="30">
        <f>SUM(L23:L25)</f>
        <v>130662.73</v>
      </c>
      <c r="M22" s="31">
        <f>L22/K22*100</f>
        <v>71.748161855551217</v>
      </c>
    </row>
    <row r="23" spans="2:13" s="16" customFormat="1" ht="23.25" customHeight="1" x14ac:dyDescent="0.25">
      <c r="B23" s="18" t="s">
        <v>1</v>
      </c>
      <c r="C23" s="19"/>
      <c r="D23" s="19" t="s">
        <v>2</v>
      </c>
      <c r="E23" s="19"/>
      <c r="F23" s="19" t="s">
        <v>19</v>
      </c>
      <c r="G23" s="19"/>
      <c r="H23" s="19" t="s">
        <v>11</v>
      </c>
      <c r="I23" s="20"/>
      <c r="J23" s="56" t="s">
        <v>10</v>
      </c>
      <c r="K23" s="22">
        <v>39192</v>
      </c>
      <c r="L23" s="23">
        <v>0</v>
      </c>
      <c r="M23" s="24">
        <f t="shared" ref="M23:M25" si="2">L23/K23*100</f>
        <v>0</v>
      </c>
    </row>
    <row r="24" spans="2:13" s="16" customFormat="1" ht="23.25" customHeight="1" x14ac:dyDescent="0.25">
      <c r="B24" s="18" t="s">
        <v>1</v>
      </c>
      <c r="C24" s="19"/>
      <c r="D24" s="19" t="s">
        <v>2</v>
      </c>
      <c r="E24" s="19"/>
      <c r="F24" s="19" t="s">
        <v>19</v>
      </c>
      <c r="G24" s="19"/>
      <c r="H24" s="19" t="s">
        <v>13</v>
      </c>
      <c r="I24" s="20"/>
      <c r="J24" s="56" t="s">
        <v>12</v>
      </c>
      <c r="K24" s="22">
        <v>99000</v>
      </c>
      <c r="L24" s="23">
        <v>86741.73</v>
      </c>
      <c r="M24" s="24">
        <f t="shared" si="2"/>
        <v>87.61790909090908</v>
      </c>
    </row>
    <row r="25" spans="2:13" s="16" customFormat="1" ht="15" customHeight="1" x14ac:dyDescent="0.25">
      <c r="B25" s="18" t="s">
        <v>1</v>
      </c>
      <c r="C25" s="19"/>
      <c r="D25" s="19" t="s">
        <v>2</v>
      </c>
      <c r="E25" s="19"/>
      <c r="F25" s="19" t="s">
        <v>19</v>
      </c>
      <c r="G25" s="19"/>
      <c r="H25" s="19" t="s">
        <v>15</v>
      </c>
      <c r="I25" s="20"/>
      <c r="J25" s="56" t="s">
        <v>14</v>
      </c>
      <c r="K25" s="22">
        <v>43921</v>
      </c>
      <c r="L25" s="23">
        <v>43921</v>
      </c>
      <c r="M25" s="24">
        <f t="shared" si="2"/>
        <v>100</v>
      </c>
    </row>
    <row r="26" spans="2:13" s="16" customFormat="1" ht="33.75" x14ac:dyDescent="0.25">
      <c r="B26" s="26" t="s">
        <v>1</v>
      </c>
      <c r="C26" s="27"/>
      <c r="D26" s="27" t="s">
        <v>2</v>
      </c>
      <c r="E26" s="27"/>
      <c r="F26" s="27" t="s">
        <v>21</v>
      </c>
      <c r="G26" s="27"/>
      <c r="H26" s="19"/>
      <c r="I26" s="20"/>
      <c r="J26" s="28" t="s">
        <v>20</v>
      </c>
      <c r="K26" s="29">
        <f>SUM(K27:K28)</f>
        <v>46349524</v>
      </c>
      <c r="L26" s="30">
        <f>SUM(L27:L28)</f>
        <v>19815044.43</v>
      </c>
      <c r="M26" s="31">
        <f>L26/K26*100</f>
        <v>42.751343962022133</v>
      </c>
    </row>
    <row r="27" spans="2:13" s="16" customFormat="1" ht="15" customHeight="1" x14ac:dyDescent="0.25">
      <c r="B27" s="18" t="s">
        <v>1</v>
      </c>
      <c r="C27" s="19"/>
      <c r="D27" s="19" t="s">
        <v>2</v>
      </c>
      <c r="E27" s="19"/>
      <c r="F27" s="19" t="s">
        <v>21</v>
      </c>
      <c r="G27" s="19"/>
      <c r="H27" s="19" t="s">
        <v>6</v>
      </c>
      <c r="I27" s="20"/>
      <c r="J27" s="21" t="s">
        <v>5</v>
      </c>
      <c r="K27" s="22">
        <v>35598712</v>
      </c>
      <c r="L27" s="23">
        <v>15272775.439999999</v>
      </c>
      <c r="M27" s="24">
        <f t="shared" ref="M27:M28" si="3">L27/K27*100</f>
        <v>42.902606813415048</v>
      </c>
    </row>
    <row r="28" spans="2:13" s="16" customFormat="1" ht="56.25" x14ac:dyDescent="0.25">
      <c r="B28" s="18" t="s">
        <v>1</v>
      </c>
      <c r="C28" s="19"/>
      <c r="D28" s="19" t="s">
        <v>2</v>
      </c>
      <c r="E28" s="19"/>
      <c r="F28" s="19" t="s">
        <v>21</v>
      </c>
      <c r="G28" s="19"/>
      <c r="H28" s="19" t="s">
        <v>7</v>
      </c>
      <c r="I28" s="20"/>
      <c r="J28" s="21" t="s">
        <v>76</v>
      </c>
      <c r="K28" s="22">
        <v>10750812</v>
      </c>
      <c r="L28" s="23">
        <v>4542268.99</v>
      </c>
      <c r="M28" s="24">
        <f t="shared" si="3"/>
        <v>42.250473638642369</v>
      </c>
    </row>
    <row r="29" spans="2:13" s="16" customFormat="1" ht="57" customHeight="1" x14ac:dyDescent="0.25">
      <c r="B29" s="26" t="s">
        <v>1</v>
      </c>
      <c r="C29" s="27"/>
      <c r="D29" s="27" t="s">
        <v>2</v>
      </c>
      <c r="E29" s="27"/>
      <c r="F29" s="27" t="s">
        <v>23</v>
      </c>
      <c r="G29" s="27"/>
      <c r="H29" s="19"/>
      <c r="I29" s="20"/>
      <c r="J29" s="28" t="s">
        <v>22</v>
      </c>
      <c r="K29" s="29">
        <f>SUM(K30:K33)</f>
        <v>5986023</v>
      </c>
      <c r="L29" s="30">
        <f>SUM(L30:L33)</f>
        <v>2967850.99</v>
      </c>
      <c r="M29" s="31">
        <f>L29/K29*100</f>
        <v>49.579679028964648</v>
      </c>
    </row>
    <row r="30" spans="2:13" s="16" customFormat="1" ht="23.25" customHeight="1" x14ac:dyDescent="0.25">
      <c r="B30" s="18" t="s">
        <v>1</v>
      </c>
      <c r="C30" s="19"/>
      <c r="D30" s="19" t="s">
        <v>2</v>
      </c>
      <c r="E30" s="19"/>
      <c r="F30" s="19" t="s">
        <v>23</v>
      </c>
      <c r="G30" s="19"/>
      <c r="H30" s="19" t="s">
        <v>11</v>
      </c>
      <c r="I30" s="20"/>
      <c r="J30" s="56" t="s">
        <v>10</v>
      </c>
      <c r="K30" s="22">
        <v>207373</v>
      </c>
      <c r="L30" s="23">
        <v>104235.93</v>
      </c>
      <c r="M30" s="24">
        <f t="shared" ref="M30:M33" si="4">L30/K30*100</f>
        <v>50.26494770293143</v>
      </c>
    </row>
    <row r="31" spans="2:13" s="16" customFormat="1" ht="23.25" customHeight="1" x14ac:dyDescent="0.25">
      <c r="B31" s="18" t="s">
        <v>1</v>
      </c>
      <c r="C31" s="19"/>
      <c r="D31" s="19" t="s">
        <v>2</v>
      </c>
      <c r="E31" s="19"/>
      <c r="F31" s="19" t="s">
        <v>23</v>
      </c>
      <c r="G31" s="19"/>
      <c r="H31" s="19" t="s">
        <v>13</v>
      </c>
      <c r="I31" s="20"/>
      <c r="J31" s="56" t="s">
        <v>12</v>
      </c>
      <c r="K31" s="22">
        <v>1387417.84</v>
      </c>
      <c r="L31" s="23">
        <v>858977.24</v>
      </c>
      <c r="M31" s="24">
        <f t="shared" si="4"/>
        <v>61.91193562856305</v>
      </c>
    </row>
    <row r="32" spans="2:13" s="16" customFormat="1" ht="15" customHeight="1" x14ac:dyDescent="0.25">
      <c r="B32" s="18" t="s">
        <v>1</v>
      </c>
      <c r="C32" s="19"/>
      <c r="D32" s="19" t="s">
        <v>2</v>
      </c>
      <c r="E32" s="19"/>
      <c r="F32" s="19" t="s">
        <v>23</v>
      </c>
      <c r="G32" s="19"/>
      <c r="H32" s="19" t="s">
        <v>15</v>
      </c>
      <c r="I32" s="20"/>
      <c r="J32" s="56" t="s">
        <v>14</v>
      </c>
      <c r="K32" s="22">
        <v>4366870.16</v>
      </c>
      <c r="L32" s="23">
        <v>2002897.82</v>
      </c>
      <c r="M32" s="24">
        <f t="shared" si="4"/>
        <v>45.86575159358528</v>
      </c>
    </row>
    <row r="33" spans="2:19" s="16" customFormat="1" ht="15" customHeight="1" x14ac:dyDescent="0.25">
      <c r="B33" s="18" t="s">
        <v>1</v>
      </c>
      <c r="C33" s="19"/>
      <c r="D33" s="19" t="s">
        <v>2</v>
      </c>
      <c r="E33" s="19"/>
      <c r="F33" s="19" t="s">
        <v>23</v>
      </c>
      <c r="G33" s="19"/>
      <c r="H33" s="19" t="s">
        <v>25</v>
      </c>
      <c r="I33" s="20"/>
      <c r="J33" s="21" t="s">
        <v>24</v>
      </c>
      <c r="K33" s="22">
        <v>24362</v>
      </c>
      <c r="L33" s="23">
        <v>1740</v>
      </c>
      <c r="M33" s="24">
        <f t="shared" si="4"/>
        <v>7.1422707495279525</v>
      </c>
    </row>
    <row r="34" spans="2:19" s="16" customFormat="1" ht="45.75" customHeight="1" x14ac:dyDescent="0.25">
      <c r="B34" s="26" t="s">
        <v>1</v>
      </c>
      <c r="C34" s="27"/>
      <c r="D34" s="27" t="s">
        <v>26</v>
      </c>
      <c r="E34" s="27"/>
      <c r="F34" s="27" t="s">
        <v>28</v>
      </c>
      <c r="G34" s="27"/>
      <c r="H34" s="19"/>
      <c r="I34" s="20"/>
      <c r="J34" s="28" t="s">
        <v>27</v>
      </c>
      <c r="K34" s="29">
        <f>K35</f>
        <v>15944</v>
      </c>
      <c r="L34" s="30">
        <f>L35</f>
        <v>15944</v>
      </c>
      <c r="M34" s="31">
        <f>L34/K34*100</f>
        <v>100</v>
      </c>
    </row>
    <row r="35" spans="2:19" s="16" customFormat="1" ht="15" customHeight="1" x14ac:dyDescent="0.25">
      <c r="B35" s="18" t="s">
        <v>1</v>
      </c>
      <c r="C35" s="19"/>
      <c r="D35" s="19" t="s">
        <v>26</v>
      </c>
      <c r="E35" s="19"/>
      <c r="F35" s="19" t="s">
        <v>28</v>
      </c>
      <c r="G35" s="19"/>
      <c r="H35" s="19" t="s">
        <v>15</v>
      </c>
      <c r="I35" s="20"/>
      <c r="J35" s="21" t="s">
        <v>14</v>
      </c>
      <c r="K35" s="22">
        <v>15944</v>
      </c>
      <c r="L35" s="23">
        <v>15944</v>
      </c>
      <c r="M35" s="24">
        <f>L35/K35*100</f>
        <v>100</v>
      </c>
    </row>
    <row r="36" spans="2:19" s="16" customFormat="1" ht="33.75" customHeight="1" x14ac:dyDescent="0.25">
      <c r="B36" s="26" t="s">
        <v>1</v>
      </c>
      <c r="C36" s="27"/>
      <c r="D36" s="27" t="s">
        <v>112</v>
      </c>
      <c r="E36" s="27"/>
      <c r="F36" s="27" t="s">
        <v>113</v>
      </c>
      <c r="G36" s="27"/>
      <c r="H36" s="27"/>
      <c r="I36" s="57"/>
      <c r="J36" s="28" t="s">
        <v>114</v>
      </c>
      <c r="K36" s="29">
        <f>K37</f>
        <v>10439700</v>
      </c>
      <c r="L36" s="30">
        <f>L37</f>
        <v>10439700</v>
      </c>
      <c r="M36" s="31">
        <f>L36/K36*100</f>
        <v>100</v>
      </c>
    </row>
    <row r="37" spans="2:19" s="16" customFormat="1" ht="24.75" customHeight="1" x14ac:dyDescent="0.25">
      <c r="B37" s="18" t="s">
        <v>1</v>
      </c>
      <c r="C37" s="19"/>
      <c r="D37" s="19" t="s">
        <v>112</v>
      </c>
      <c r="E37" s="19"/>
      <c r="F37" s="19" t="s">
        <v>113</v>
      </c>
      <c r="G37" s="19"/>
      <c r="H37" s="19" t="s">
        <v>115</v>
      </c>
      <c r="I37" s="20"/>
      <c r="J37" s="21" t="s">
        <v>116</v>
      </c>
      <c r="K37" s="22">
        <v>10439700</v>
      </c>
      <c r="L37" s="23">
        <v>10439700</v>
      </c>
      <c r="M37" s="24">
        <f>L37/K37*100</f>
        <v>100</v>
      </c>
    </row>
    <row r="38" spans="2:19" s="16" customFormat="1" ht="50.25" customHeight="1" x14ac:dyDescent="0.25">
      <c r="B38" s="26" t="s">
        <v>1</v>
      </c>
      <c r="C38" s="27"/>
      <c r="D38" s="27" t="s">
        <v>29</v>
      </c>
      <c r="E38" s="27"/>
      <c r="F38" s="27" t="s">
        <v>38</v>
      </c>
      <c r="G38" s="27"/>
      <c r="H38" s="19"/>
      <c r="I38" s="20"/>
      <c r="J38" s="28" t="s">
        <v>37</v>
      </c>
      <c r="K38" s="29">
        <f>SUM(K39:K40)</f>
        <v>180471</v>
      </c>
      <c r="L38" s="30">
        <f>SUM(L39:L40)</f>
        <v>172377.98</v>
      </c>
      <c r="M38" s="31">
        <f>L38/K38*100</f>
        <v>95.515611926569918</v>
      </c>
    </row>
    <row r="39" spans="2:19" s="16" customFormat="1" ht="23.25" customHeight="1" x14ac:dyDescent="0.25">
      <c r="B39" s="18" t="s">
        <v>1</v>
      </c>
      <c r="C39" s="19"/>
      <c r="D39" s="19" t="s">
        <v>29</v>
      </c>
      <c r="E39" s="19"/>
      <c r="F39" s="19" t="s">
        <v>38</v>
      </c>
      <c r="G39" s="19"/>
      <c r="H39" s="19" t="s">
        <v>13</v>
      </c>
      <c r="I39" s="20"/>
      <c r="J39" s="56" t="s">
        <v>12</v>
      </c>
      <c r="K39" s="22">
        <v>77291.62</v>
      </c>
      <c r="L39" s="23">
        <v>69198.600000000006</v>
      </c>
      <c r="M39" s="24">
        <f t="shared" ref="M39:M40" si="5">L39/K39*100</f>
        <v>89.529240039217711</v>
      </c>
    </row>
    <row r="40" spans="2:19" s="16" customFormat="1" ht="15" customHeight="1" x14ac:dyDescent="0.25">
      <c r="B40" s="18" t="s">
        <v>1</v>
      </c>
      <c r="C40" s="19"/>
      <c r="D40" s="19" t="s">
        <v>29</v>
      </c>
      <c r="E40" s="19"/>
      <c r="F40" s="19" t="s">
        <v>38</v>
      </c>
      <c r="G40" s="19"/>
      <c r="H40" s="19" t="s">
        <v>15</v>
      </c>
      <c r="I40" s="20"/>
      <c r="J40" s="56" t="s">
        <v>14</v>
      </c>
      <c r="K40" s="22">
        <v>103179.38</v>
      </c>
      <c r="L40" s="23">
        <v>103179.38</v>
      </c>
      <c r="M40" s="24">
        <f t="shared" si="5"/>
        <v>100</v>
      </c>
      <c r="Q40" s="58"/>
      <c r="R40" s="58"/>
      <c r="S40" s="58"/>
    </row>
    <row r="41" spans="2:19" s="16" customFormat="1" ht="30" customHeight="1" x14ac:dyDescent="0.25">
      <c r="B41" s="26" t="s">
        <v>1</v>
      </c>
      <c r="C41" s="27"/>
      <c r="D41" s="27" t="s">
        <v>29</v>
      </c>
      <c r="E41" s="27"/>
      <c r="F41" s="27" t="s">
        <v>39</v>
      </c>
      <c r="G41" s="27"/>
      <c r="H41" s="19"/>
      <c r="I41" s="20"/>
      <c r="J41" s="28" t="s">
        <v>110</v>
      </c>
      <c r="K41" s="29">
        <f>SUM(K42:K49)</f>
        <v>61132605.780000001</v>
      </c>
      <c r="L41" s="30">
        <f>SUM(L42:L49)</f>
        <v>26696817.689999998</v>
      </c>
      <c r="M41" s="31">
        <f>L41/K41*100</f>
        <v>43.670341464053976</v>
      </c>
      <c r="Q41" s="58"/>
      <c r="R41" s="58"/>
      <c r="S41" s="58"/>
    </row>
    <row r="42" spans="2:19" s="16" customFormat="1" ht="15" customHeight="1" x14ac:dyDescent="0.25">
      <c r="B42" s="18" t="s">
        <v>1</v>
      </c>
      <c r="C42" s="19"/>
      <c r="D42" s="19" t="s">
        <v>29</v>
      </c>
      <c r="E42" s="19"/>
      <c r="F42" s="19" t="s">
        <v>39</v>
      </c>
      <c r="G42" s="19"/>
      <c r="H42" s="19" t="s">
        <v>41</v>
      </c>
      <c r="I42" s="20"/>
      <c r="J42" s="21" t="s">
        <v>40</v>
      </c>
      <c r="K42" s="22">
        <v>29233914</v>
      </c>
      <c r="L42" s="23">
        <v>13090360.119999999</v>
      </c>
      <c r="M42" s="24">
        <f t="shared" ref="M42:M84" si="6">L42/K42*100</f>
        <v>44.777993531759037</v>
      </c>
      <c r="P42" s="59"/>
      <c r="Q42" s="60"/>
      <c r="R42" s="60"/>
      <c r="S42" s="58"/>
    </row>
    <row r="43" spans="2:19" s="16" customFormat="1" ht="23.25" customHeight="1" x14ac:dyDescent="0.25">
      <c r="B43" s="18" t="s">
        <v>1</v>
      </c>
      <c r="C43" s="19"/>
      <c r="D43" s="19" t="s">
        <v>29</v>
      </c>
      <c r="E43" s="19"/>
      <c r="F43" s="19" t="s">
        <v>39</v>
      </c>
      <c r="G43" s="19"/>
      <c r="H43" s="19" t="s">
        <v>43</v>
      </c>
      <c r="I43" s="20"/>
      <c r="J43" s="21" t="s">
        <v>42</v>
      </c>
      <c r="K43" s="22">
        <v>220480</v>
      </c>
      <c r="L43" s="23">
        <v>93280</v>
      </c>
      <c r="M43" s="24">
        <f t="shared" si="6"/>
        <v>42.307692307692307</v>
      </c>
      <c r="P43" s="59"/>
      <c r="Q43" s="60"/>
      <c r="R43" s="60"/>
      <c r="S43" s="58"/>
    </row>
    <row r="44" spans="2:19" s="16" customFormat="1" ht="23.25" customHeight="1" x14ac:dyDescent="0.25">
      <c r="B44" s="18" t="s">
        <v>1</v>
      </c>
      <c r="C44" s="19"/>
      <c r="D44" s="19" t="s">
        <v>29</v>
      </c>
      <c r="E44" s="19"/>
      <c r="F44" s="19" t="s">
        <v>39</v>
      </c>
      <c r="G44" s="19"/>
      <c r="H44" s="19" t="s">
        <v>45</v>
      </c>
      <c r="I44" s="20"/>
      <c r="J44" s="21" t="s">
        <v>44</v>
      </c>
      <c r="K44" s="22">
        <v>8828641.7799999993</v>
      </c>
      <c r="L44" s="23">
        <v>3926605.15</v>
      </c>
      <c r="M44" s="24">
        <f t="shared" si="6"/>
        <v>44.475755703387485</v>
      </c>
      <c r="P44" s="59"/>
      <c r="Q44" s="60"/>
      <c r="R44" s="60"/>
      <c r="S44" s="58"/>
    </row>
    <row r="45" spans="2:19" s="16" customFormat="1" ht="23.25" customHeight="1" x14ac:dyDescent="0.25">
      <c r="B45" s="18" t="s">
        <v>1</v>
      </c>
      <c r="C45" s="19"/>
      <c r="D45" s="19" t="s">
        <v>29</v>
      </c>
      <c r="E45" s="19"/>
      <c r="F45" s="19" t="s">
        <v>39</v>
      </c>
      <c r="G45" s="19"/>
      <c r="H45" s="19" t="s">
        <v>13</v>
      </c>
      <c r="I45" s="20"/>
      <c r="J45" s="21" t="s">
        <v>12</v>
      </c>
      <c r="K45" s="22">
        <v>524880</v>
      </c>
      <c r="L45" s="23">
        <v>254422.77</v>
      </c>
      <c r="M45" s="24">
        <f t="shared" si="6"/>
        <v>48.4725594421582</v>
      </c>
      <c r="P45" s="59"/>
      <c r="Q45" s="60"/>
      <c r="R45" s="60"/>
      <c r="S45" s="58"/>
    </row>
    <row r="46" spans="2:19" s="16" customFormat="1" ht="15" customHeight="1" x14ac:dyDescent="0.25">
      <c r="B46" s="18" t="s">
        <v>1</v>
      </c>
      <c r="C46" s="19"/>
      <c r="D46" s="19" t="s">
        <v>29</v>
      </c>
      <c r="E46" s="19"/>
      <c r="F46" s="19" t="s">
        <v>39</v>
      </c>
      <c r="G46" s="19"/>
      <c r="H46" s="19" t="s">
        <v>15</v>
      </c>
      <c r="I46" s="20"/>
      <c r="J46" s="21" t="s">
        <v>14</v>
      </c>
      <c r="K46" s="22">
        <v>20617151</v>
      </c>
      <c r="L46" s="23">
        <v>8725014</v>
      </c>
      <c r="M46" s="24">
        <f t="shared" si="6"/>
        <v>42.319203075148451</v>
      </c>
      <c r="P46" s="59"/>
      <c r="Q46" s="60"/>
      <c r="R46" s="60"/>
      <c r="S46" s="58"/>
    </row>
    <row r="47" spans="2:19" s="16" customFormat="1" ht="15" customHeight="1" x14ac:dyDescent="0.25">
      <c r="B47" s="18" t="s">
        <v>1</v>
      </c>
      <c r="C47" s="19"/>
      <c r="D47" s="19" t="s">
        <v>29</v>
      </c>
      <c r="E47" s="19"/>
      <c r="F47" s="19" t="s">
        <v>39</v>
      </c>
      <c r="G47" s="19"/>
      <c r="H47" s="19" t="s">
        <v>47</v>
      </c>
      <c r="I47" s="20"/>
      <c r="J47" s="21" t="s">
        <v>46</v>
      </c>
      <c r="K47" s="22">
        <v>1479519</v>
      </c>
      <c r="L47" s="23">
        <v>551174.44999999995</v>
      </c>
      <c r="M47" s="24">
        <f t="shared" si="6"/>
        <v>37.253624319795826</v>
      </c>
      <c r="P47" s="59"/>
      <c r="Q47" s="60"/>
      <c r="R47" s="60"/>
      <c r="S47" s="58"/>
    </row>
    <row r="48" spans="2:19" s="16" customFormat="1" ht="15" customHeight="1" x14ac:dyDescent="0.25">
      <c r="B48" s="18" t="s">
        <v>1</v>
      </c>
      <c r="C48" s="19"/>
      <c r="D48" s="19" t="s">
        <v>29</v>
      </c>
      <c r="E48" s="19"/>
      <c r="F48" s="19" t="s">
        <v>39</v>
      </c>
      <c r="G48" s="19"/>
      <c r="H48" s="19" t="s">
        <v>107</v>
      </c>
      <c r="I48" s="20"/>
      <c r="J48" s="21" t="s">
        <v>24</v>
      </c>
      <c r="K48" s="22">
        <v>159646</v>
      </c>
      <c r="L48" s="23">
        <v>39911.449999999997</v>
      </c>
      <c r="M48" s="24">
        <f t="shared" ref="M48" si="7">L48/K48*100</f>
        <v>24.999968680706061</v>
      </c>
      <c r="P48" s="59"/>
      <c r="Q48" s="60"/>
      <c r="R48" s="60"/>
      <c r="S48" s="58"/>
    </row>
    <row r="49" spans="2:19" s="16" customFormat="1" ht="15" customHeight="1" x14ac:dyDescent="0.25">
      <c r="B49" s="18" t="s">
        <v>1</v>
      </c>
      <c r="C49" s="19"/>
      <c r="D49" s="19" t="s">
        <v>29</v>
      </c>
      <c r="E49" s="19"/>
      <c r="F49" s="19" t="s">
        <v>39</v>
      </c>
      <c r="G49" s="19"/>
      <c r="H49" s="19" t="s">
        <v>25</v>
      </c>
      <c r="I49" s="20"/>
      <c r="J49" s="21" t="s">
        <v>24</v>
      </c>
      <c r="K49" s="22">
        <v>68374</v>
      </c>
      <c r="L49" s="23">
        <v>16049.75</v>
      </c>
      <c r="M49" s="24">
        <f t="shared" si="6"/>
        <v>23.473469447450785</v>
      </c>
      <c r="P49" s="59"/>
      <c r="Q49" s="60"/>
      <c r="R49" s="60"/>
      <c r="S49" s="58"/>
    </row>
    <row r="50" spans="2:19" s="16" customFormat="1" ht="23.25" customHeight="1" x14ac:dyDescent="0.25">
      <c r="B50" s="26" t="s">
        <v>1</v>
      </c>
      <c r="C50" s="27"/>
      <c r="D50" s="27" t="s">
        <v>29</v>
      </c>
      <c r="E50" s="27"/>
      <c r="F50" s="27" t="s">
        <v>48</v>
      </c>
      <c r="G50" s="27"/>
      <c r="H50" s="19"/>
      <c r="I50" s="20"/>
      <c r="J50" s="28" t="s">
        <v>77</v>
      </c>
      <c r="K50" s="29">
        <f>SUM(K51:K52)</f>
        <v>414600</v>
      </c>
      <c r="L50" s="30">
        <f>SUM(L51:L52)</f>
        <v>261600</v>
      </c>
      <c r="M50" s="31">
        <f>L50/K50*100</f>
        <v>63.096960926193923</v>
      </c>
      <c r="P50" s="59"/>
      <c r="Q50" s="60"/>
      <c r="R50" s="60"/>
      <c r="S50" s="58"/>
    </row>
    <row r="51" spans="2:19" s="16" customFormat="1" ht="15" customHeight="1" x14ac:dyDescent="0.25">
      <c r="B51" s="18" t="s">
        <v>1</v>
      </c>
      <c r="C51" s="19"/>
      <c r="D51" s="19" t="s">
        <v>29</v>
      </c>
      <c r="E51" s="19"/>
      <c r="F51" s="19" t="s">
        <v>48</v>
      </c>
      <c r="G51" s="19"/>
      <c r="H51" s="19" t="s">
        <v>15</v>
      </c>
      <c r="I51" s="20"/>
      <c r="J51" s="21" t="s">
        <v>14</v>
      </c>
      <c r="K51" s="22">
        <v>153000</v>
      </c>
      <c r="L51" s="23">
        <v>0</v>
      </c>
      <c r="M51" s="24">
        <v>0</v>
      </c>
      <c r="P51" s="59"/>
      <c r="Q51" s="59"/>
      <c r="R51" s="59"/>
      <c r="S51" s="58"/>
    </row>
    <row r="52" spans="2:19" s="16" customFormat="1" ht="15" customHeight="1" x14ac:dyDescent="0.25">
      <c r="B52" s="18" t="s">
        <v>1</v>
      </c>
      <c r="C52" s="19"/>
      <c r="D52" s="19" t="s">
        <v>29</v>
      </c>
      <c r="E52" s="19"/>
      <c r="F52" s="19" t="s">
        <v>48</v>
      </c>
      <c r="G52" s="19"/>
      <c r="H52" s="19" t="s">
        <v>50</v>
      </c>
      <c r="I52" s="20"/>
      <c r="J52" s="21" t="s">
        <v>49</v>
      </c>
      <c r="K52" s="22">
        <v>261600</v>
      </c>
      <c r="L52" s="23">
        <v>261600</v>
      </c>
      <c r="M52" s="24">
        <f t="shared" si="6"/>
        <v>100</v>
      </c>
      <c r="Q52" s="58"/>
      <c r="R52" s="58"/>
      <c r="S52" s="58"/>
    </row>
    <row r="53" spans="2:19" s="16" customFormat="1" ht="29.25" customHeight="1" x14ac:dyDescent="0.25">
      <c r="B53" s="26" t="s">
        <v>1</v>
      </c>
      <c r="C53" s="27"/>
      <c r="D53" s="27" t="s">
        <v>29</v>
      </c>
      <c r="E53" s="27"/>
      <c r="F53" s="27" t="s">
        <v>104</v>
      </c>
      <c r="G53" s="27"/>
      <c r="H53" s="19"/>
      <c r="I53" s="20"/>
      <c r="J53" s="28" t="s">
        <v>106</v>
      </c>
      <c r="K53" s="29">
        <f>K54</f>
        <v>5748000</v>
      </c>
      <c r="L53" s="30">
        <f>L54</f>
        <v>538905</v>
      </c>
      <c r="M53" s="31">
        <f>L53/K53*100</f>
        <v>9.3755219206680582</v>
      </c>
    </row>
    <row r="54" spans="2:19" s="16" customFormat="1" ht="15" customHeight="1" x14ac:dyDescent="0.25">
      <c r="B54" s="18" t="s">
        <v>1</v>
      </c>
      <c r="C54" s="19"/>
      <c r="D54" s="19" t="s">
        <v>29</v>
      </c>
      <c r="E54" s="19"/>
      <c r="F54" s="19" t="s">
        <v>104</v>
      </c>
      <c r="G54" s="19"/>
      <c r="H54" s="19" t="s">
        <v>105</v>
      </c>
      <c r="I54" s="20"/>
      <c r="J54" s="21" t="s">
        <v>49</v>
      </c>
      <c r="K54" s="22">
        <v>5748000</v>
      </c>
      <c r="L54" s="23">
        <v>538905</v>
      </c>
      <c r="M54" s="24">
        <f t="shared" ref="M54" si="8">L54/K54*100</f>
        <v>9.3755219206680582</v>
      </c>
    </row>
    <row r="55" spans="2:19" s="16" customFormat="1" ht="22.5" x14ac:dyDescent="0.25">
      <c r="B55" s="26" t="s">
        <v>1</v>
      </c>
      <c r="C55" s="27"/>
      <c r="D55" s="27" t="s">
        <v>51</v>
      </c>
      <c r="E55" s="27"/>
      <c r="F55" s="27" t="s">
        <v>53</v>
      </c>
      <c r="G55" s="27"/>
      <c r="H55" s="27"/>
      <c r="I55" s="57"/>
      <c r="J55" s="28" t="s">
        <v>52</v>
      </c>
      <c r="K55" s="29">
        <f>K56</f>
        <v>15000</v>
      </c>
      <c r="L55" s="30">
        <f>L56</f>
        <v>15000</v>
      </c>
      <c r="M55" s="31">
        <f>L55/K55*100</f>
        <v>100</v>
      </c>
    </row>
    <row r="56" spans="2:19" s="16" customFormat="1" ht="15" customHeight="1" x14ac:dyDescent="0.25">
      <c r="B56" s="18" t="s">
        <v>1</v>
      </c>
      <c r="C56" s="19"/>
      <c r="D56" s="19" t="s">
        <v>51</v>
      </c>
      <c r="E56" s="19"/>
      <c r="F56" s="19" t="s">
        <v>53</v>
      </c>
      <c r="G56" s="19"/>
      <c r="H56" s="19" t="s">
        <v>15</v>
      </c>
      <c r="I56" s="20"/>
      <c r="J56" s="21" t="s">
        <v>14</v>
      </c>
      <c r="K56" s="22">
        <v>15000</v>
      </c>
      <c r="L56" s="23">
        <v>15000</v>
      </c>
      <c r="M56" s="24">
        <f t="shared" si="6"/>
        <v>100</v>
      </c>
    </row>
    <row r="57" spans="2:19" s="16" customFormat="1" ht="33.75" x14ac:dyDescent="0.25">
      <c r="B57" s="26" t="s">
        <v>1</v>
      </c>
      <c r="C57" s="27"/>
      <c r="D57" s="27" t="s">
        <v>54</v>
      </c>
      <c r="E57" s="27"/>
      <c r="F57" s="27" t="s">
        <v>55</v>
      </c>
      <c r="G57" s="27"/>
      <c r="H57" s="19"/>
      <c r="I57" s="20"/>
      <c r="J57" s="28" t="s">
        <v>78</v>
      </c>
      <c r="K57" s="29">
        <f>SUM(K58:K63)</f>
        <v>9266158</v>
      </c>
      <c r="L57" s="30">
        <f>SUM(L58:L63)</f>
        <v>4103985.7299999995</v>
      </c>
      <c r="M57" s="31">
        <f>L57/K57*100</f>
        <v>44.290046964448479</v>
      </c>
    </row>
    <row r="58" spans="2:19" s="16" customFormat="1" x14ac:dyDescent="0.25">
      <c r="B58" s="18" t="s">
        <v>1</v>
      </c>
      <c r="C58" s="19"/>
      <c r="D58" s="19" t="s">
        <v>54</v>
      </c>
      <c r="E58" s="19"/>
      <c r="F58" s="19" t="s">
        <v>55</v>
      </c>
      <c r="G58" s="19"/>
      <c r="H58" s="19" t="s">
        <v>41</v>
      </c>
      <c r="I58" s="20"/>
      <c r="J58" s="21" t="s">
        <v>40</v>
      </c>
      <c r="K58" s="22">
        <v>5031919</v>
      </c>
      <c r="L58" s="23">
        <v>2328652.88</v>
      </c>
      <c r="M58" s="24">
        <f t="shared" si="6"/>
        <v>46.277630462652517</v>
      </c>
    </row>
    <row r="59" spans="2:19" s="16" customFormat="1" x14ac:dyDescent="0.25">
      <c r="B59" s="18" t="s">
        <v>1</v>
      </c>
      <c r="C59" s="19"/>
      <c r="D59" s="19" t="s">
        <v>54</v>
      </c>
      <c r="E59" s="19"/>
      <c r="F59" s="19" t="s">
        <v>55</v>
      </c>
      <c r="G59" s="19"/>
      <c r="H59" s="19" t="s">
        <v>43</v>
      </c>
      <c r="I59" s="20"/>
      <c r="J59" s="21" t="s">
        <v>42</v>
      </c>
      <c r="K59" s="22">
        <v>31922</v>
      </c>
      <c r="L59" s="23">
        <v>0</v>
      </c>
      <c r="M59" s="24">
        <f t="shared" si="6"/>
        <v>0</v>
      </c>
    </row>
    <row r="60" spans="2:19" s="16" customFormat="1" ht="22.5" x14ac:dyDescent="0.25">
      <c r="B60" s="18" t="s">
        <v>1</v>
      </c>
      <c r="C60" s="19"/>
      <c r="D60" s="19" t="s">
        <v>54</v>
      </c>
      <c r="E60" s="19"/>
      <c r="F60" s="19" t="s">
        <v>55</v>
      </c>
      <c r="G60" s="19"/>
      <c r="H60" s="19" t="s">
        <v>45</v>
      </c>
      <c r="I60" s="20"/>
      <c r="J60" s="21" t="s">
        <v>44</v>
      </c>
      <c r="K60" s="22">
        <v>1519640</v>
      </c>
      <c r="L60" s="23">
        <v>696650.81</v>
      </c>
      <c r="M60" s="24">
        <f t="shared" si="6"/>
        <v>45.843147719196651</v>
      </c>
    </row>
    <row r="61" spans="2:19" s="16" customFormat="1" ht="22.5" x14ac:dyDescent="0.25">
      <c r="B61" s="18" t="s">
        <v>1</v>
      </c>
      <c r="C61" s="19"/>
      <c r="D61" s="19" t="s">
        <v>54</v>
      </c>
      <c r="E61" s="19"/>
      <c r="F61" s="19" t="s">
        <v>55</v>
      </c>
      <c r="G61" s="19"/>
      <c r="H61" s="19" t="s">
        <v>13</v>
      </c>
      <c r="I61" s="20"/>
      <c r="J61" s="21" t="s">
        <v>12</v>
      </c>
      <c r="K61" s="22">
        <v>1417961</v>
      </c>
      <c r="L61" s="23">
        <v>255885.53</v>
      </c>
      <c r="M61" s="24">
        <f t="shared" si="6"/>
        <v>18.046020306623383</v>
      </c>
    </row>
    <row r="62" spans="2:19" s="16" customFormat="1" x14ac:dyDescent="0.25">
      <c r="B62" s="18" t="s">
        <v>1</v>
      </c>
      <c r="C62" s="19"/>
      <c r="D62" s="19" t="s">
        <v>54</v>
      </c>
      <c r="E62" s="19"/>
      <c r="F62" s="19" t="s">
        <v>55</v>
      </c>
      <c r="G62" s="19"/>
      <c r="H62" s="19" t="s">
        <v>15</v>
      </c>
      <c r="I62" s="20"/>
      <c r="J62" s="21" t="s">
        <v>14</v>
      </c>
      <c r="K62" s="22">
        <v>885279</v>
      </c>
      <c r="L62" s="23">
        <v>675517.43999999994</v>
      </c>
      <c r="M62" s="24">
        <f t="shared" si="6"/>
        <v>76.305598574008869</v>
      </c>
    </row>
    <row r="63" spans="2:19" s="16" customFormat="1" x14ac:dyDescent="0.25">
      <c r="B63" s="18" t="s">
        <v>1</v>
      </c>
      <c r="C63" s="19"/>
      <c r="D63" s="19" t="s">
        <v>54</v>
      </c>
      <c r="E63" s="19"/>
      <c r="F63" s="19" t="s">
        <v>55</v>
      </c>
      <c r="G63" s="19"/>
      <c r="H63" s="19" t="s">
        <v>47</v>
      </c>
      <c r="I63" s="20"/>
      <c r="J63" s="21" t="s">
        <v>46</v>
      </c>
      <c r="K63" s="22">
        <v>379437</v>
      </c>
      <c r="L63" s="23">
        <v>147279.07</v>
      </c>
      <c r="M63" s="24">
        <f t="shared" si="6"/>
        <v>38.815157720517504</v>
      </c>
    </row>
    <row r="64" spans="2:19" s="16" customFormat="1" ht="123.75" x14ac:dyDescent="0.25">
      <c r="B64" s="26" t="s">
        <v>1</v>
      </c>
      <c r="C64" s="27"/>
      <c r="D64" s="27" t="s">
        <v>54</v>
      </c>
      <c r="E64" s="27"/>
      <c r="F64" s="27" t="s">
        <v>108</v>
      </c>
      <c r="G64" s="27"/>
      <c r="H64" s="19"/>
      <c r="I64" s="20"/>
      <c r="J64" s="28" t="s">
        <v>109</v>
      </c>
      <c r="K64" s="29">
        <f>K65</f>
        <v>846000</v>
      </c>
      <c r="L64" s="30">
        <f>L65</f>
        <v>0</v>
      </c>
      <c r="M64" s="31">
        <f>L64/K64*100</f>
        <v>0</v>
      </c>
    </row>
    <row r="65" spans="2:13" s="16" customFormat="1" ht="15" customHeight="1" x14ac:dyDescent="0.25">
      <c r="B65" s="18" t="s">
        <v>1</v>
      </c>
      <c r="C65" s="19"/>
      <c r="D65" s="19" t="s">
        <v>54</v>
      </c>
      <c r="E65" s="19"/>
      <c r="F65" s="27" t="s">
        <v>108</v>
      </c>
      <c r="G65" s="27"/>
      <c r="H65" s="19" t="s">
        <v>15</v>
      </c>
      <c r="I65" s="20"/>
      <c r="J65" s="21" t="s">
        <v>14</v>
      </c>
      <c r="K65" s="22">
        <v>846000</v>
      </c>
      <c r="L65" s="23">
        <v>0</v>
      </c>
      <c r="M65" s="24">
        <f t="shared" ref="M65" si="9">L65/K65*100</f>
        <v>0</v>
      </c>
    </row>
    <row r="66" spans="2:13" s="16" customFormat="1" ht="90" x14ac:dyDescent="0.25">
      <c r="B66" s="26" t="s">
        <v>1</v>
      </c>
      <c r="C66" s="27"/>
      <c r="D66" s="27" t="s">
        <v>54</v>
      </c>
      <c r="E66" s="27"/>
      <c r="F66" s="27" t="s">
        <v>117</v>
      </c>
      <c r="G66" s="27"/>
      <c r="H66" s="19"/>
      <c r="I66" s="20"/>
      <c r="J66" s="28" t="s">
        <v>118</v>
      </c>
      <c r="K66" s="29">
        <f>K67</f>
        <v>337000</v>
      </c>
      <c r="L66" s="30">
        <f>L67</f>
        <v>150000</v>
      </c>
      <c r="M66" s="31">
        <f>L66/K66*100</f>
        <v>44.510385756676556</v>
      </c>
    </row>
    <row r="67" spans="2:13" s="16" customFormat="1" x14ac:dyDescent="0.25">
      <c r="B67" s="18" t="s">
        <v>1</v>
      </c>
      <c r="C67" s="19"/>
      <c r="D67" s="19" t="s">
        <v>54</v>
      </c>
      <c r="E67" s="19"/>
      <c r="F67" s="19" t="s">
        <v>117</v>
      </c>
      <c r="G67" s="19"/>
      <c r="H67" s="19" t="s">
        <v>15</v>
      </c>
      <c r="I67" s="20"/>
      <c r="J67" s="21" t="s">
        <v>14</v>
      </c>
      <c r="K67" s="22">
        <v>337000</v>
      </c>
      <c r="L67" s="23">
        <v>150000</v>
      </c>
      <c r="M67" s="24">
        <f>L67/K67*100</f>
        <v>44.510385756676556</v>
      </c>
    </row>
    <row r="68" spans="2:13" s="16" customFormat="1" ht="101.25" x14ac:dyDescent="0.25">
      <c r="B68" s="26" t="s">
        <v>1</v>
      </c>
      <c r="C68" s="27"/>
      <c r="D68" s="27" t="s">
        <v>54</v>
      </c>
      <c r="E68" s="27"/>
      <c r="F68" s="27" t="s">
        <v>119</v>
      </c>
      <c r="G68" s="27"/>
      <c r="H68" s="19"/>
      <c r="I68" s="20"/>
      <c r="J68" s="28" t="s">
        <v>120</v>
      </c>
      <c r="K68" s="29">
        <f>K69</f>
        <v>4669248</v>
      </c>
      <c r="L68" s="30">
        <f>L69</f>
        <v>4669248</v>
      </c>
      <c r="M68" s="31">
        <f>L68/K68*100</f>
        <v>100</v>
      </c>
    </row>
    <row r="69" spans="2:13" s="16" customFormat="1" x14ac:dyDescent="0.25">
      <c r="B69" s="18" t="s">
        <v>1</v>
      </c>
      <c r="C69" s="19"/>
      <c r="D69" s="19" t="s">
        <v>54</v>
      </c>
      <c r="E69" s="19"/>
      <c r="F69" s="19" t="s">
        <v>119</v>
      </c>
      <c r="G69" s="19"/>
      <c r="H69" s="19" t="s">
        <v>15</v>
      </c>
      <c r="I69" s="20"/>
      <c r="J69" s="21" t="s">
        <v>14</v>
      </c>
      <c r="K69" s="22">
        <v>4669248</v>
      </c>
      <c r="L69" s="23">
        <v>4669248</v>
      </c>
      <c r="M69" s="24">
        <f t="shared" ref="M69" si="10">L69/K69*100</f>
        <v>100</v>
      </c>
    </row>
    <row r="70" spans="2:13" s="16" customFormat="1" ht="99.75" customHeight="1" x14ac:dyDescent="0.25">
      <c r="B70" s="26" t="s">
        <v>1</v>
      </c>
      <c r="C70" s="27"/>
      <c r="D70" s="27" t="s">
        <v>56</v>
      </c>
      <c r="E70" s="27"/>
      <c r="F70" s="27" t="s">
        <v>58</v>
      </c>
      <c r="G70" s="27"/>
      <c r="H70" s="19"/>
      <c r="I70" s="20"/>
      <c r="J70" s="28" t="s">
        <v>57</v>
      </c>
      <c r="K70" s="29">
        <f>K71</f>
        <v>30000</v>
      </c>
      <c r="L70" s="30">
        <f>L71</f>
        <v>30000</v>
      </c>
      <c r="M70" s="31">
        <f>L70/K70*100</f>
        <v>100</v>
      </c>
    </row>
    <row r="71" spans="2:13" s="16" customFormat="1" ht="15" customHeight="1" x14ac:dyDescent="0.25">
      <c r="B71" s="18" t="s">
        <v>1</v>
      </c>
      <c r="C71" s="19"/>
      <c r="D71" s="19" t="s">
        <v>56</v>
      </c>
      <c r="E71" s="19"/>
      <c r="F71" s="19" t="s">
        <v>58</v>
      </c>
      <c r="G71" s="19"/>
      <c r="H71" s="19" t="s">
        <v>15</v>
      </c>
      <c r="I71" s="20"/>
      <c r="J71" s="21" t="s">
        <v>14</v>
      </c>
      <c r="K71" s="22">
        <v>30000</v>
      </c>
      <c r="L71" s="23">
        <v>30000</v>
      </c>
      <c r="M71" s="24">
        <f t="shared" si="6"/>
        <v>100</v>
      </c>
    </row>
    <row r="72" spans="2:13" s="16" customFormat="1" ht="96.75" customHeight="1" x14ac:dyDescent="0.25">
      <c r="B72" s="26" t="s">
        <v>1</v>
      </c>
      <c r="C72" s="27"/>
      <c r="D72" s="27" t="s">
        <v>56</v>
      </c>
      <c r="E72" s="27"/>
      <c r="F72" s="27" t="s">
        <v>60</v>
      </c>
      <c r="G72" s="27"/>
      <c r="H72" s="19"/>
      <c r="I72" s="20"/>
      <c r="J72" s="28" t="s">
        <v>59</v>
      </c>
      <c r="K72" s="29">
        <f>K73</f>
        <v>1868000</v>
      </c>
      <c r="L72" s="30">
        <f>L73</f>
        <v>1868000</v>
      </c>
      <c r="M72" s="31">
        <f>L72/K72*100</f>
        <v>100</v>
      </c>
    </row>
    <row r="73" spans="2:13" s="16" customFormat="1" ht="22.5" x14ac:dyDescent="0.25">
      <c r="B73" s="18" t="s">
        <v>1</v>
      </c>
      <c r="C73" s="19"/>
      <c r="D73" s="19" t="s">
        <v>56</v>
      </c>
      <c r="E73" s="19"/>
      <c r="F73" s="19" t="s">
        <v>60</v>
      </c>
      <c r="G73" s="19"/>
      <c r="H73" s="19" t="s">
        <v>13</v>
      </c>
      <c r="I73" s="20"/>
      <c r="J73" s="21" t="s">
        <v>12</v>
      </c>
      <c r="K73" s="22">
        <v>1868000</v>
      </c>
      <c r="L73" s="23">
        <v>1868000</v>
      </c>
      <c r="M73" s="24">
        <f t="shared" si="6"/>
        <v>100</v>
      </c>
    </row>
    <row r="74" spans="2:13" s="16" customFormat="1" ht="87" customHeight="1" x14ac:dyDescent="0.25">
      <c r="B74" s="26" t="s">
        <v>1</v>
      </c>
      <c r="C74" s="27"/>
      <c r="D74" s="27" t="s">
        <v>56</v>
      </c>
      <c r="E74" s="27"/>
      <c r="F74" s="27" t="s">
        <v>62</v>
      </c>
      <c r="G74" s="27"/>
      <c r="H74" s="19"/>
      <c r="I74" s="20"/>
      <c r="J74" s="28" t="s">
        <v>61</v>
      </c>
      <c r="K74" s="29">
        <f>K75</f>
        <v>25000</v>
      </c>
      <c r="L74" s="30">
        <f>L75</f>
        <v>25000</v>
      </c>
      <c r="M74" s="24">
        <f t="shared" si="6"/>
        <v>100</v>
      </c>
    </row>
    <row r="75" spans="2:13" s="16" customFormat="1" ht="15" customHeight="1" x14ac:dyDescent="0.25">
      <c r="B75" s="18" t="s">
        <v>1</v>
      </c>
      <c r="C75" s="19"/>
      <c r="D75" s="19" t="s">
        <v>56</v>
      </c>
      <c r="E75" s="19"/>
      <c r="F75" s="19" t="s">
        <v>62</v>
      </c>
      <c r="G75" s="19"/>
      <c r="H75" s="19" t="s">
        <v>15</v>
      </c>
      <c r="I75" s="20"/>
      <c r="J75" s="21" t="s">
        <v>14</v>
      </c>
      <c r="K75" s="22">
        <v>25000</v>
      </c>
      <c r="L75" s="23">
        <v>25000</v>
      </c>
      <c r="M75" s="24">
        <f t="shared" si="6"/>
        <v>100</v>
      </c>
    </row>
    <row r="76" spans="2:13" s="16" customFormat="1" ht="36" customHeight="1" x14ac:dyDescent="0.25">
      <c r="B76" s="26" t="s">
        <v>1</v>
      </c>
      <c r="C76" s="27"/>
      <c r="D76" s="27" t="s">
        <v>63</v>
      </c>
      <c r="E76" s="27"/>
      <c r="F76" s="19"/>
      <c r="G76" s="19"/>
      <c r="H76" s="19"/>
      <c r="I76" s="20"/>
      <c r="J76" s="28" t="s">
        <v>84</v>
      </c>
      <c r="K76" s="29">
        <f>SUM(K77:K82)</f>
        <v>518074</v>
      </c>
      <c r="L76" s="30">
        <f>SUM(L77:L82)</f>
        <v>229427.94</v>
      </c>
      <c r="M76" s="31">
        <f>L76/K76*100</f>
        <v>44.284781710720864</v>
      </c>
    </row>
    <row r="77" spans="2:13" s="16" customFormat="1" ht="15" customHeight="1" x14ac:dyDescent="0.25">
      <c r="B77" s="18" t="s">
        <v>1</v>
      </c>
      <c r="C77" s="19"/>
      <c r="D77" s="19" t="s">
        <v>63</v>
      </c>
      <c r="E77" s="19"/>
      <c r="F77" s="19" t="s">
        <v>55</v>
      </c>
      <c r="G77" s="19"/>
      <c r="H77" s="19" t="s">
        <v>15</v>
      </c>
      <c r="I77" s="20"/>
      <c r="J77" s="21" t="s">
        <v>79</v>
      </c>
      <c r="K77" s="22">
        <v>21000</v>
      </c>
      <c r="L77" s="23">
        <v>6705</v>
      </c>
      <c r="M77" s="24">
        <f t="shared" si="6"/>
        <v>31.928571428571427</v>
      </c>
    </row>
    <row r="78" spans="2:13" s="16" customFormat="1" ht="21" customHeight="1" x14ac:dyDescent="0.25">
      <c r="B78" s="18" t="s">
        <v>1</v>
      </c>
      <c r="C78" s="19"/>
      <c r="D78" s="19" t="s">
        <v>63</v>
      </c>
      <c r="E78" s="19"/>
      <c r="F78" s="19" t="s">
        <v>64</v>
      </c>
      <c r="G78" s="19"/>
      <c r="H78" s="19" t="s">
        <v>15</v>
      </c>
      <c r="I78" s="20"/>
      <c r="J78" s="21" t="s">
        <v>80</v>
      </c>
      <c r="K78" s="22">
        <v>12500</v>
      </c>
      <c r="L78" s="23">
        <v>9478</v>
      </c>
      <c r="M78" s="24">
        <f t="shared" si="6"/>
        <v>75.823999999999998</v>
      </c>
    </row>
    <row r="79" spans="2:13" s="16" customFormat="1" ht="15" customHeight="1" x14ac:dyDescent="0.25">
      <c r="B79" s="18" t="s">
        <v>1</v>
      </c>
      <c r="C79" s="19"/>
      <c r="D79" s="19" t="s">
        <v>63</v>
      </c>
      <c r="E79" s="19"/>
      <c r="F79" s="19" t="s">
        <v>9</v>
      </c>
      <c r="G79" s="19"/>
      <c r="H79" s="19" t="s">
        <v>15</v>
      </c>
      <c r="I79" s="20"/>
      <c r="J79" s="21" t="s">
        <v>81</v>
      </c>
      <c r="K79" s="22">
        <v>74000</v>
      </c>
      <c r="L79" s="23">
        <v>69940</v>
      </c>
      <c r="M79" s="24">
        <f t="shared" si="6"/>
        <v>94.513513513513516</v>
      </c>
    </row>
    <row r="80" spans="2:13" s="16" customFormat="1" ht="15" customHeight="1" x14ac:dyDescent="0.25">
      <c r="B80" s="18" t="s">
        <v>1</v>
      </c>
      <c r="C80" s="19"/>
      <c r="D80" s="19" t="s">
        <v>63</v>
      </c>
      <c r="E80" s="19"/>
      <c r="F80" s="19" t="s">
        <v>19</v>
      </c>
      <c r="G80" s="19"/>
      <c r="H80" s="19" t="s">
        <v>15</v>
      </c>
      <c r="I80" s="20"/>
      <c r="J80" s="21" t="s">
        <v>82</v>
      </c>
      <c r="K80" s="22">
        <v>25000</v>
      </c>
      <c r="L80" s="23">
        <v>0</v>
      </c>
      <c r="M80" s="24">
        <f t="shared" si="6"/>
        <v>0</v>
      </c>
    </row>
    <row r="81" spans="2:13" s="16" customFormat="1" ht="15" customHeight="1" x14ac:dyDescent="0.25">
      <c r="B81" s="18" t="s">
        <v>1</v>
      </c>
      <c r="C81" s="19"/>
      <c r="D81" s="19" t="s">
        <v>63</v>
      </c>
      <c r="E81" s="19"/>
      <c r="F81" s="19" t="s">
        <v>23</v>
      </c>
      <c r="G81" s="19"/>
      <c r="H81" s="19" t="s">
        <v>15</v>
      </c>
      <c r="I81" s="20"/>
      <c r="J81" s="21" t="s">
        <v>83</v>
      </c>
      <c r="K81" s="22">
        <v>232700</v>
      </c>
      <c r="L81" s="23">
        <v>138900</v>
      </c>
      <c r="M81" s="24">
        <f t="shared" si="6"/>
        <v>59.690588740868066</v>
      </c>
    </row>
    <row r="82" spans="2:13" s="16" customFormat="1" ht="27.75" customHeight="1" x14ac:dyDescent="0.25">
      <c r="B82" s="18" t="s">
        <v>1</v>
      </c>
      <c r="C82" s="19"/>
      <c r="D82" s="19" t="s">
        <v>63</v>
      </c>
      <c r="E82" s="19"/>
      <c r="F82" s="19" t="s">
        <v>39</v>
      </c>
      <c r="G82" s="19"/>
      <c r="H82" s="19" t="s">
        <v>15</v>
      </c>
      <c r="I82" s="20"/>
      <c r="J82" s="21" t="s">
        <v>111</v>
      </c>
      <c r="K82" s="22">
        <v>152874</v>
      </c>
      <c r="L82" s="23">
        <v>4404.9399999999996</v>
      </c>
      <c r="M82" s="24">
        <f t="shared" si="6"/>
        <v>2.8814186846684193</v>
      </c>
    </row>
    <row r="83" spans="2:13" s="16" customFormat="1" ht="36" customHeight="1" x14ac:dyDescent="0.25">
      <c r="B83" s="26" t="s">
        <v>1</v>
      </c>
      <c r="C83" s="27"/>
      <c r="D83" s="27" t="s">
        <v>65</v>
      </c>
      <c r="E83" s="27"/>
      <c r="F83" s="27" t="s">
        <v>67</v>
      </c>
      <c r="G83" s="27"/>
      <c r="H83" s="19"/>
      <c r="I83" s="20"/>
      <c r="J83" s="28" t="s">
        <v>66</v>
      </c>
      <c r="K83" s="29">
        <f>K84</f>
        <v>1256512</v>
      </c>
      <c r="L83" s="30">
        <f>L84</f>
        <v>209214.76</v>
      </c>
      <c r="M83" s="31">
        <f>L83/K83*100</f>
        <v>16.650438674680384</v>
      </c>
    </row>
    <row r="84" spans="2:13" s="16" customFormat="1" ht="15" customHeight="1" x14ac:dyDescent="0.25">
      <c r="B84" s="18" t="s">
        <v>1</v>
      </c>
      <c r="C84" s="19"/>
      <c r="D84" s="19" t="s">
        <v>65</v>
      </c>
      <c r="E84" s="19"/>
      <c r="F84" s="19" t="s">
        <v>67</v>
      </c>
      <c r="G84" s="19"/>
      <c r="H84" s="19" t="s">
        <v>15</v>
      </c>
      <c r="I84" s="20"/>
      <c r="J84" s="21" t="s">
        <v>85</v>
      </c>
      <c r="K84" s="22">
        <v>1256512</v>
      </c>
      <c r="L84" s="23">
        <v>209214.76</v>
      </c>
      <c r="M84" s="24">
        <f t="shared" si="6"/>
        <v>16.650438674680384</v>
      </c>
    </row>
    <row r="85" spans="2:13" s="16" customFormat="1" ht="56.25" customHeight="1" x14ac:dyDescent="0.25">
      <c r="B85" s="26" t="s">
        <v>1</v>
      </c>
      <c r="C85" s="27"/>
      <c r="D85" s="27" t="s">
        <v>100</v>
      </c>
      <c r="E85" s="27"/>
      <c r="F85" s="27" t="s">
        <v>101</v>
      </c>
      <c r="G85" s="27"/>
      <c r="H85" s="19"/>
      <c r="I85" s="20"/>
      <c r="J85" s="28" t="s">
        <v>103</v>
      </c>
      <c r="K85" s="29">
        <f>K86</f>
        <v>100000</v>
      </c>
      <c r="L85" s="30">
        <f>L86</f>
        <v>100000</v>
      </c>
      <c r="M85" s="31">
        <f>L85/K85*100</f>
        <v>100</v>
      </c>
    </row>
    <row r="86" spans="2:13" s="16" customFormat="1" ht="24.75" customHeight="1" thickBot="1" x14ac:dyDescent="0.3">
      <c r="B86" s="61" t="s">
        <v>1</v>
      </c>
      <c r="C86" s="62"/>
      <c r="D86" s="62" t="s">
        <v>100</v>
      </c>
      <c r="E86" s="62"/>
      <c r="F86" s="62" t="s">
        <v>101</v>
      </c>
      <c r="G86" s="62"/>
      <c r="H86" s="62" t="s">
        <v>121</v>
      </c>
      <c r="I86" s="63"/>
      <c r="J86" s="64" t="s">
        <v>102</v>
      </c>
      <c r="K86" s="65">
        <v>100000</v>
      </c>
      <c r="L86" s="66">
        <v>100000</v>
      </c>
      <c r="M86" s="67">
        <f t="shared" ref="M86" si="11">L86/K86*100</f>
        <v>100</v>
      </c>
    </row>
    <row r="87" spans="2:13" s="72" customFormat="1" ht="15" customHeight="1" thickBot="1" x14ac:dyDescent="0.3">
      <c r="B87" s="47"/>
      <c r="C87" s="48"/>
      <c r="D87" s="48"/>
      <c r="E87" s="48"/>
      <c r="F87" s="48"/>
      <c r="G87" s="48"/>
      <c r="H87" s="48"/>
      <c r="I87" s="49"/>
      <c r="J87" s="68" t="s">
        <v>90</v>
      </c>
      <c r="K87" s="69">
        <f>K6+K9+K12+K15+K19+K22+K26+K29+K34+K36+K38+K41+K50+K53+K55+K57+K64+K66+K68+K70+K72+K74+K76+K83+K85</f>
        <v>156276369.78</v>
      </c>
      <c r="L87" s="70">
        <f>L6+L9+L12+L15+L19+L22+L26+L29+L34+L36+L38+L41+L50+L53+L55+L57+L64+L66+L68+L70+L72+L74+L76+L83+L85</f>
        <v>75096085.579999998</v>
      </c>
      <c r="M87" s="71">
        <f>L87/K87*100</f>
        <v>48.053384965185359</v>
      </c>
    </row>
    <row r="88" spans="2:13" s="72" customFormat="1" ht="15" customHeight="1" x14ac:dyDescent="0.25">
      <c r="B88" s="73"/>
      <c r="C88" s="73"/>
      <c r="D88" s="73"/>
      <c r="E88" s="73"/>
      <c r="F88" s="73"/>
      <c r="G88" s="73"/>
      <c r="H88" s="73"/>
      <c r="I88" s="73"/>
      <c r="J88" s="74"/>
      <c r="K88" s="75"/>
      <c r="L88" s="75"/>
    </row>
    <row r="89" spans="2:13" s="72" customFormat="1" ht="15" customHeight="1" thickBot="1" x14ac:dyDescent="0.3">
      <c r="B89" s="1" t="s">
        <v>86</v>
      </c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</row>
    <row r="90" spans="2:13" s="72" customFormat="1" ht="42" customHeight="1" thickBot="1" x14ac:dyDescent="0.3">
      <c r="B90" s="47" t="s">
        <v>88</v>
      </c>
      <c r="C90" s="48"/>
      <c r="D90" s="48" t="s">
        <v>89</v>
      </c>
      <c r="E90" s="48"/>
      <c r="F90" s="48" t="s">
        <v>87</v>
      </c>
      <c r="G90" s="48"/>
      <c r="H90" s="48" t="s">
        <v>0</v>
      </c>
      <c r="I90" s="49"/>
      <c r="J90" s="76" t="s">
        <v>92</v>
      </c>
      <c r="K90" s="77" t="s">
        <v>74</v>
      </c>
      <c r="L90" s="78" t="s">
        <v>75</v>
      </c>
      <c r="M90" s="79" t="s">
        <v>91</v>
      </c>
    </row>
    <row r="91" spans="2:13" s="72" customFormat="1" ht="19.5" customHeight="1" thickBot="1" x14ac:dyDescent="0.3">
      <c r="B91" s="51">
        <v>1</v>
      </c>
      <c r="C91" s="52"/>
      <c r="D91" s="52">
        <v>2</v>
      </c>
      <c r="E91" s="52"/>
      <c r="F91" s="52">
        <v>3</v>
      </c>
      <c r="G91" s="52"/>
      <c r="H91" s="52">
        <v>4</v>
      </c>
      <c r="I91" s="53"/>
      <c r="J91" s="54">
        <v>5</v>
      </c>
      <c r="K91" s="5" t="s">
        <v>94</v>
      </c>
      <c r="L91" s="6" t="s">
        <v>95</v>
      </c>
      <c r="M91" s="7" t="s">
        <v>123</v>
      </c>
    </row>
    <row r="92" spans="2:13" s="72" customFormat="1" ht="37.5" customHeight="1" x14ac:dyDescent="0.25">
      <c r="B92" s="80">
        <v>903</v>
      </c>
      <c r="C92" s="81"/>
      <c r="D92" s="9" t="s">
        <v>29</v>
      </c>
      <c r="E92" s="9"/>
      <c r="F92" s="9" t="s">
        <v>30</v>
      </c>
      <c r="G92" s="9"/>
      <c r="H92" s="9"/>
      <c r="I92" s="82"/>
      <c r="J92" s="12" t="s">
        <v>27</v>
      </c>
      <c r="K92" s="83">
        <f>K93</f>
        <v>1225316</v>
      </c>
      <c r="L92" s="84">
        <f>L93</f>
        <v>692570</v>
      </c>
      <c r="M92" s="85">
        <f t="shared" ref="M92" si="12">M93</f>
        <v>56.521746227095704</v>
      </c>
    </row>
    <row r="93" spans="2:13" s="72" customFormat="1" ht="39" customHeight="1" x14ac:dyDescent="0.25">
      <c r="B93" s="86">
        <v>903</v>
      </c>
      <c r="C93" s="87"/>
      <c r="D93" s="19" t="s">
        <v>29</v>
      </c>
      <c r="E93" s="19"/>
      <c r="F93" s="19" t="s">
        <v>30</v>
      </c>
      <c r="G93" s="19"/>
      <c r="H93" s="19" t="s">
        <v>32</v>
      </c>
      <c r="I93" s="20"/>
      <c r="J93" s="21" t="s">
        <v>31</v>
      </c>
      <c r="K93" s="88">
        <v>1225316</v>
      </c>
      <c r="L93" s="89">
        <v>692570</v>
      </c>
      <c r="M93" s="90">
        <f>L93/K93*100</f>
        <v>56.521746227095704</v>
      </c>
    </row>
    <row r="94" spans="2:13" s="72" customFormat="1" ht="39.75" customHeight="1" x14ac:dyDescent="0.25">
      <c r="B94" s="91">
        <v>903</v>
      </c>
      <c r="C94" s="92"/>
      <c r="D94" s="27" t="s">
        <v>29</v>
      </c>
      <c r="E94" s="27"/>
      <c r="F94" s="27" t="s">
        <v>34</v>
      </c>
      <c r="G94" s="27"/>
      <c r="H94" s="27"/>
      <c r="I94" s="57"/>
      <c r="J94" s="28" t="s">
        <v>33</v>
      </c>
      <c r="K94" s="93">
        <f>K95+K96</f>
        <v>6810857</v>
      </c>
      <c r="L94" s="94">
        <f>L95+L96</f>
        <v>3385971.06</v>
      </c>
      <c r="M94" s="95">
        <f t="shared" ref="M94" si="13">M95+M96</f>
        <v>88.013089438754989</v>
      </c>
    </row>
    <row r="95" spans="2:13" s="72" customFormat="1" ht="39" customHeight="1" x14ac:dyDescent="0.25">
      <c r="B95" s="86">
        <v>903</v>
      </c>
      <c r="C95" s="87"/>
      <c r="D95" s="19" t="s">
        <v>29</v>
      </c>
      <c r="E95" s="19"/>
      <c r="F95" s="19" t="s">
        <v>34</v>
      </c>
      <c r="G95" s="19"/>
      <c r="H95" s="19" t="s">
        <v>32</v>
      </c>
      <c r="I95" s="20"/>
      <c r="J95" s="21" t="s">
        <v>31</v>
      </c>
      <c r="K95" s="88">
        <v>6553898</v>
      </c>
      <c r="L95" s="89">
        <v>3288755.92</v>
      </c>
      <c r="M95" s="90">
        <f t="shared" ref="M95" si="14">L95/K95*100</f>
        <v>50.180151110072202</v>
      </c>
    </row>
    <row r="96" spans="2:13" s="72" customFormat="1" ht="15" customHeight="1" thickBot="1" x14ac:dyDescent="0.3">
      <c r="B96" s="96">
        <v>903</v>
      </c>
      <c r="C96" s="97"/>
      <c r="D96" s="62" t="s">
        <v>29</v>
      </c>
      <c r="E96" s="62"/>
      <c r="F96" s="62" t="s">
        <v>34</v>
      </c>
      <c r="G96" s="62"/>
      <c r="H96" s="62" t="s">
        <v>36</v>
      </c>
      <c r="I96" s="63"/>
      <c r="J96" s="64" t="s">
        <v>35</v>
      </c>
      <c r="K96" s="98">
        <v>256959</v>
      </c>
      <c r="L96" s="99">
        <v>97215.14</v>
      </c>
      <c r="M96" s="100">
        <f>L96/K96*100</f>
        <v>37.832938328682786</v>
      </c>
    </row>
    <row r="97" spans="2:17" s="72" customFormat="1" ht="15" customHeight="1" thickBot="1" x14ac:dyDescent="0.3">
      <c r="B97" s="101"/>
      <c r="C97" s="102"/>
      <c r="D97" s="48"/>
      <c r="E97" s="48"/>
      <c r="F97" s="48"/>
      <c r="G97" s="48"/>
      <c r="H97" s="103"/>
      <c r="I97" s="104"/>
      <c r="J97" s="68" t="s">
        <v>90</v>
      </c>
      <c r="K97" s="105">
        <f>K92+K94</f>
        <v>8036173</v>
      </c>
      <c r="L97" s="106">
        <f>L92+L94</f>
        <v>4078541.06</v>
      </c>
      <c r="M97" s="107">
        <f>L97/K97*100</f>
        <v>50.75228046982064</v>
      </c>
      <c r="Q97" s="108"/>
    </row>
    <row r="98" spans="2:17" s="72" customFormat="1" x14ac:dyDescent="0.25">
      <c r="B98" s="109"/>
      <c r="C98" s="109"/>
      <c r="D98" s="73"/>
      <c r="E98" s="73"/>
      <c r="F98" s="73"/>
      <c r="G98" s="73"/>
      <c r="H98" s="110"/>
      <c r="I98" s="110"/>
      <c r="J98" s="74"/>
      <c r="K98" s="75"/>
      <c r="L98" s="75"/>
      <c r="M98" s="75"/>
      <c r="Q98" s="108"/>
    </row>
    <row r="99" spans="2:17" s="72" customFormat="1" ht="27" customHeight="1" thickBot="1" x14ac:dyDescent="0.3">
      <c r="B99" s="109"/>
      <c r="C99" s="109"/>
      <c r="D99" s="73"/>
      <c r="E99" s="73"/>
      <c r="F99" s="73"/>
      <c r="G99" s="73"/>
      <c r="H99" s="110"/>
      <c r="I99" s="110"/>
      <c r="J99" s="111" t="s">
        <v>93</v>
      </c>
      <c r="K99" s="75"/>
      <c r="L99" s="75"/>
      <c r="M99" s="75"/>
      <c r="Q99" s="108"/>
    </row>
    <row r="100" spans="2:17" s="72" customFormat="1" ht="37.5" customHeight="1" thickBot="1" x14ac:dyDescent="0.3">
      <c r="B100" s="47" t="s">
        <v>88</v>
      </c>
      <c r="C100" s="48"/>
      <c r="D100" s="48" t="s">
        <v>89</v>
      </c>
      <c r="E100" s="48"/>
      <c r="F100" s="48" t="s">
        <v>87</v>
      </c>
      <c r="G100" s="48"/>
      <c r="H100" s="48" t="s">
        <v>0</v>
      </c>
      <c r="I100" s="49"/>
      <c r="J100" s="76" t="s">
        <v>92</v>
      </c>
      <c r="K100" s="77" t="s">
        <v>74</v>
      </c>
      <c r="L100" s="78" t="s">
        <v>75</v>
      </c>
      <c r="M100" s="79" t="s">
        <v>91</v>
      </c>
      <c r="Q100" s="108"/>
    </row>
    <row r="101" spans="2:17" s="72" customFormat="1" ht="15" customHeight="1" thickBot="1" x14ac:dyDescent="0.3">
      <c r="B101" s="51">
        <v>1</v>
      </c>
      <c r="C101" s="52"/>
      <c r="D101" s="52">
        <v>2</v>
      </c>
      <c r="E101" s="52"/>
      <c r="F101" s="52">
        <v>3</v>
      </c>
      <c r="G101" s="52"/>
      <c r="H101" s="52">
        <v>4</v>
      </c>
      <c r="I101" s="53"/>
      <c r="J101" s="54">
        <v>5</v>
      </c>
      <c r="K101" s="5" t="s">
        <v>94</v>
      </c>
      <c r="L101" s="6" t="s">
        <v>95</v>
      </c>
      <c r="M101" s="7" t="s">
        <v>123</v>
      </c>
      <c r="Q101" s="108"/>
    </row>
    <row r="102" spans="2:17" s="16" customFormat="1" ht="47.25" customHeight="1" x14ac:dyDescent="0.25">
      <c r="B102" s="8" t="s">
        <v>1</v>
      </c>
      <c r="C102" s="9"/>
      <c r="D102" s="9" t="s">
        <v>68</v>
      </c>
      <c r="E102" s="9"/>
      <c r="F102" s="9" t="s">
        <v>99</v>
      </c>
      <c r="G102" s="9"/>
      <c r="H102" s="9"/>
      <c r="I102" s="82"/>
      <c r="J102" s="12" t="s">
        <v>69</v>
      </c>
      <c r="K102" s="83">
        <f>K103</f>
        <v>11707708</v>
      </c>
      <c r="L102" s="84">
        <f>L103</f>
        <v>5853846</v>
      </c>
      <c r="M102" s="112">
        <f>L102/K102*100</f>
        <v>49.999931668948356</v>
      </c>
    </row>
    <row r="103" spans="2:17" s="16" customFormat="1" ht="23.25" customHeight="1" thickBot="1" x14ac:dyDescent="0.3">
      <c r="B103" s="61" t="s">
        <v>1</v>
      </c>
      <c r="C103" s="62"/>
      <c r="D103" s="62" t="s">
        <v>68</v>
      </c>
      <c r="E103" s="62"/>
      <c r="F103" s="62" t="s">
        <v>99</v>
      </c>
      <c r="G103" s="62"/>
      <c r="H103" s="62" t="s">
        <v>72</v>
      </c>
      <c r="I103" s="63"/>
      <c r="J103" s="64" t="s">
        <v>71</v>
      </c>
      <c r="K103" s="98">
        <v>11707708</v>
      </c>
      <c r="L103" s="99">
        <v>5853846</v>
      </c>
      <c r="M103" s="113">
        <f>L103/K103*100</f>
        <v>49.999931668948356</v>
      </c>
    </row>
    <row r="104" spans="2:17" s="16" customFormat="1" ht="15.75" thickBot="1" x14ac:dyDescent="0.3">
      <c r="B104" s="101"/>
      <c r="C104" s="102"/>
      <c r="D104" s="48"/>
      <c r="E104" s="48"/>
      <c r="F104" s="48"/>
      <c r="G104" s="48"/>
      <c r="H104" s="103"/>
      <c r="I104" s="104"/>
      <c r="J104" s="68" t="s">
        <v>90</v>
      </c>
      <c r="K104" s="105">
        <f>K103</f>
        <v>11707708</v>
      </c>
      <c r="L104" s="106">
        <f>L103</f>
        <v>5853846</v>
      </c>
      <c r="M104" s="107">
        <f>L104/K104*100</f>
        <v>49.999931668948356</v>
      </c>
    </row>
    <row r="105" spans="2:17" s="72" customFormat="1" x14ac:dyDescent="0.25">
      <c r="B105" s="73"/>
      <c r="C105" s="73"/>
      <c r="D105" s="73"/>
      <c r="E105" s="73"/>
      <c r="F105" s="73"/>
      <c r="G105" s="73"/>
      <c r="H105" s="73"/>
      <c r="I105" s="73"/>
      <c r="J105" s="74"/>
      <c r="K105" s="75"/>
      <c r="L105" s="75"/>
    </row>
    <row r="106" spans="2:17" s="72" customFormat="1" ht="36" customHeight="1" thickBot="1" x14ac:dyDescent="0.3">
      <c r="B106" s="109"/>
      <c r="C106" s="109"/>
      <c r="D106" s="73"/>
      <c r="E106" s="73"/>
      <c r="F106" s="73"/>
      <c r="G106" s="73"/>
      <c r="H106" s="110"/>
      <c r="I106" s="110"/>
      <c r="J106" s="111" t="s">
        <v>96</v>
      </c>
      <c r="K106" s="75"/>
      <c r="L106" s="75"/>
      <c r="M106" s="75"/>
    </row>
    <row r="107" spans="2:17" s="72" customFormat="1" ht="39" customHeight="1" thickBot="1" x14ac:dyDescent="0.3">
      <c r="B107" s="47" t="s">
        <v>88</v>
      </c>
      <c r="C107" s="48"/>
      <c r="D107" s="48" t="s">
        <v>89</v>
      </c>
      <c r="E107" s="48"/>
      <c r="F107" s="48" t="s">
        <v>87</v>
      </c>
      <c r="G107" s="48"/>
      <c r="H107" s="48" t="s">
        <v>0</v>
      </c>
      <c r="I107" s="49"/>
      <c r="J107" s="76" t="s">
        <v>92</v>
      </c>
      <c r="K107" s="77" t="s">
        <v>74</v>
      </c>
      <c r="L107" s="114" t="s">
        <v>75</v>
      </c>
      <c r="M107" s="79" t="s">
        <v>91</v>
      </c>
    </row>
    <row r="108" spans="2:17" s="72" customFormat="1" ht="23.25" customHeight="1" thickBot="1" x14ac:dyDescent="0.3">
      <c r="B108" s="51">
        <v>1</v>
      </c>
      <c r="C108" s="52"/>
      <c r="D108" s="52">
        <v>2</v>
      </c>
      <c r="E108" s="52"/>
      <c r="F108" s="52">
        <v>3</v>
      </c>
      <c r="G108" s="52"/>
      <c r="H108" s="52">
        <v>4</v>
      </c>
      <c r="I108" s="53"/>
      <c r="J108" s="54">
        <v>5</v>
      </c>
      <c r="K108" s="5" t="s">
        <v>94</v>
      </c>
      <c r="L108" s="6" t="s">
        <v>95</v>
      </c>
      <c r="M108" s="7" t="s">
        <v>123</v>
      </c>
    </row>
    <row r="109" spans="2:17" s="72" customFormat="1" ht="48.75" customHeight="1" x14ac:dyDescent="0.25">
      <c r="B109" s="8" t="s">
        <v>1</v>
      </c>
      <c r="C109" s="9"/>
      <c r="D109" s="9" t="s">
        <v>73</v>
      </c>
      <c r="E109" s="9"/>
      <c r="F109" s="9" t="s">
        <v>70</v>
      </c>
      <c r="G109" s="9"/>
      <c r="H109" s="9"/>
      <c r="I109" s="82"/>
      <c r="J109" s="12" t="s">
        <v>69</v>
      </c>
      <c r="K109" s="83">
        <f>K110</f>
        <v>10759620</v>
      </c>
      <c r="L109" s="84">
        <f>L110</f>
        <v>4952245</v>
      </c>
      <c r="M109" s="115">
        <f>L109/K109*100</f>
        <v>46.026207245237281</v>
      </c>
    </row>
    <row r="110" spans="2:17" s="72" customFormat="1" ht="23.25" customHeight="1" thickBot="1" x14ac:dyDescent="0.3">
      <c r="B110" s="61" t="s">
        <v>1</v>
      </c>
      <c r="C110" s="62"/>
      <c r="D110" s="62" t="s">
        <v>73</v>
      </c>
      <c r="E110" s="62"/>
      <c r="F110" s="62" t="s">
        <v>70</v>
      </c>
      <c r="G110" s="62"/>
      <c r="H110" s="62" t="s">
        <v>72</v>
      </c>
      <c r="I110" s="63"/>
      <c r="J110" s="64" t="s">
        <v>71</v>
      </c>
      <c r="K110" s="98">
        <v>10759620</v>
      </c>
      <c r="L110" s="99">
        <v>4952245</v>
      </c>
      <c r="M110" s="113">
        <f t="shared" ref="M110:M111" si="15">L110/K110*100</f>
        <v>46.026207245237281</v>
      </c>
    </row>
    <row r="111" spans="2:17" s="16" customFormat="1" ht="15.75" thickBot="1" x14ac:dyDescent="0.3">
      <c r="B111" s="101"/>
      <c r="C111" s="102"/>
      <c r="D111" s="48"/>
      <c r="E111" s="48"/>
      <c r="F111" s="48"/>
      <c r="G111" s="48"/>
      <c r="H111" s="103"/>
      <c r="I111" s="104"/>
      <c r="J111" s="68" t="s">
        <v>90</v>
      </c>
      <c r="K111" s="105">
        <f>K110</f>
        <v>10759620</v>
      </c>
      <c r="L111" s="106">
        <f>L110</f>
        <v>4952245</v>
      </c>
      <c r="M111" s="107">
        <f t="shared" si="15"/>
        <v>46.026207245237281</v>
      </c>
    </row>
    <row r="112" spans="2:17" s="72" customFormat="1" ht="15.75" thickBot="1" x14ac:dyDescent="0.3">
      <c r="B112" s="116"/>
      <c r="C112" s="116"/>
      <c r="D112" s="116"/>
      <c r="E112" s="116"/>
      <c r="F112" s="116"/>
      <c r="G112" s="116"/>
      <c r="H112" s="116"/>
      <c r="I112" s="116"/>
      <c r="J112" s="117"/>
      <c r="K112" s="118"/>
      <c r="L112" s="118"/>
      <c r="M112" s="119"/>
    </row>
    <row r="113" spans="2:13" s="72" customFormat="1" ht="16.5" thickBot="1" x14ac:dyDescent="0.3">
      <c r="B113" s="120"/>
      <c r="C113" s="121"/>
      <c r="D113" s="48"/>
      <c r="E113" s="48"/>
      <c r="F113" s="122"/>
      <c r="G113" s="122"/>
      <c r="H113" s="122"/>
      <c r="I113" s="123"/>
      <c r="J113" s="124" t="s">
        <v>97</v>
      </c>
      <c r="K113" s="105">
        <f>K87+K97+K104+K111</f>
        <v>186779870.78</v>
      </c>
      <c r="L113" s="106">
        <f>L87+L97+L104+L111</f>
        <v>89980717.640000001</v>
      </c>
      <c r="M113" s="107">
        <f>L113/K113*100</f>
        <v>48.174740278080833</v>
      </c>
    </row>
    <row r="114" spans="2:13" s="72" customFormat="1" ht="23.25" customHeight="1" x14ac:dyDescent="0.25">
      <c r="B114" s="73"/>
      <c r="C114" s="73"/>
      <c r="D114" s="73"/>
      <c r="E114" s="73"/>
      <c r="F114" s="73"/>
      <c r="G114" s="73"/>
      <c r="H114" s="73"/>
      <c r="I114" s="73"/>
      <c r="J114" s="74"/>
      <c r="K114" s="75"/>
      <c r="L114" s="75"/>
    </row>
    <row r="115" spans="2:13" s="16" customFormat="1" x14ac:dyDescent="0.25"/>
    <row r="116" spans="2:13" s="16" customFormat="1" x14ac:dyDescent="0.25"/>
    <row r="117" spans="2:13" s="16" customFormat="1" x14ac:dyDescent="0.25"/>
    <row r="118" spans="2:13" s="16" customFormat="1" x14ac:dyDescent="0.25"/>
    <row r="119" spans="2:13" s="16" customFormat="1" x14ac:dyDescent="0.25"/>
    <row r="120" spans="2:13" s="16" customFormat="1" x14ac:dyDescent="0.25"/>
    <row r="121" spans="2:13" s="16" customFormat="1" x14ac:dyDescent="0.25"/>
    <row r="122" spans="2:13" s="16" customFormat="1" x14ac:dyDescent="0.25"/>
    <row r="123" spans="2:13" s="16" customFormat="1" x14ac:dyDescent="0.25"/>
    <row r="124" spans="2:13" s="16" customFormat="1" x14ac:dyDescent="0.25"/>
  </sheetData>
  <mergeCells count="419">
    <mergeCell ref="B9:C9"/>
    <mergeCell ref="D9:E9"/>
    <mergeCell ref="F9:G9"/>
    <mergeCell ref="H9:I9"/>
    <mergeCell ref="B10:C10"/>
    <mergeCell ref="D10:E10"/>
    <mergeCell ref="F10:G10"/>
    <mergeCell ref="H10:I10"/>
    <mergeCell ref="B11:C11"/>
    <mergeCell ref="D11:E11"/>
    <mergeCell ref="F11:G11"/>
    <mergeCell ref="H11:I11"/>
    <mergeCell ref="B6:C6"/>
    <mergeCell ref="D6:E6"/>
    <mergeCell ref="F6:G6"/>
    <mergeCell ref="H6:I6"/>
    <mergeCell ref="B7:C7"/>
    <mergeCell ref="D7:E7"/>
    <mergeCell ref="F7:G7"/>
    <mergeCell ref="H7:I7"/>
    <mergeCell ref="B8:C8"/>
    <mergeCell ref="H113:I113"/>
    <mergeCell ref="F113:G113"/>
    <mergeCell ref="D113:E113"/>
    <mergeCell ref="B104:C104"/>
    <mergeCell ref="D104:E104"/>
    <mergeCell ref="F104:G104"/>
    <mergeCell ref="H104:I104"/>
    <mergeCell ref="B111:C111"/>
    <mergeCell ref="D111:E111"/>
    <mergeCell ref="F111:G111"/>
    <mergeCell ref="H111:I111"/>
    <mergeCell ref="B69:C69"/>
    <mergeCell ref="D69:E69"/>
    <mergeCell ref="F69:G69"/>
    <mergeCell ref="H69:I69"/>
    <mergeCell ref="B64:C64"/>
    <mergeCell ref="D64:E64"/>
    <mergeCell ref="F64:G64"/>
    <mergeCell ref="H64:I64"/>
    <mergeCell ref="B65:C65"/>
    <mergeCell ref="D65:E65"/>
    <mergeCell ref="F65:G65"/>
    <mergeCell ref="H65:I65"/>
    <mergeCell ref="B68:C68"/>
    <mergeCell ref="D68:E68"/>
    <mergeCell ref="F68:G68"/>
    <mergeCell ref="H68:I68"/>
    <mergeCell ref="B66:C66"/>
    <mergeCell ref="D66:E66"/>
    <mergeCell ref="F66:G66"/>
    <mergeCell ref="H66:I66"/>
    <mergeCell ref="B67:C67"/>
    <mergeCell ref="D67:E67"/>
    <mergeCell ref="F67:G67"/>
    <mergeCell ref="H67:I67"/>
    <mergeCell ref="D48:E48"/>
    <mergeCell ref="F48:G48"/>
    <mergeCell ref="H48:I48"/>
    <mergeCell ref="B48:C48"/>
    <mergeCell ref="B51:C51"/>
    <mergeCell ref="D51:E51"/>
    <mergeCell ref="F51:G51"/>
    <mergeCell ref="H51:I51"/>
    <mergeCell ref="B52:C52"/>
    <mergeCell ref="D52:E52"/>
    <mergeCell ref="F52:G52"/>
    <mergeCell ref="H52:I52"/>
    <mergeCell ref="B49:C49"/>
    <mergeCell ref="D49:E49"/>
    <mergeCell ref="F49:G49"/>
    <mergeCell ref="H49:I49"/>
    <mergeCell ref="B4:C4"/>
    <mergeCell ref="D4:E4"/>
    <mergeCell ref="F4:G4"/>
    <mergeCell ref="H4:I4"/>
    <mergeCell ref="B5:C5"/>
    <mergeCell ref="D5:E5"/>
    <mergeCell ref="F5:G5"/>
    <mergeCell ref="H5:I5"/>
    <mergeCell ref="B14:C14"/>
    <mergeCell ref="D14:E14"/>
    <mergeCell ref="F14:G14"/>
    <mergeCell ref="H14:I14"/>
    <mergeCell ref="B17:C17"/>
    <mergeCell ref="D17:E17"/>
    <mergeCell ref="F17:G17"/>
    <mergeCell ref="H17:I17"/>
    <mergeCell ref="B18:C18"/>
    <mergeCell ref="D18:E18"/>
    <mergeCell ref="F18:G18"/>
    <mergeCell ref="H18:I18"/>
    <mergeCell ref="B1:L1"/>
    <mergeCell ref="B3:C3"/>
    <mergeCell ref="D3:E3"/>
    <mergeCell ref="F3:G3"/>
    <mergeCell ref="H3:I3"/>
    <mergeCell ref="B13:C13"/>
    <mergeCell ref="D13:E13"/>
    <mergeCell ref="F13:G13"/>
    <mergeCell ref="H13:I13"/>
    <mergeCell ref="B12:C12"/>
    <mergeCell ref="D12:E12"/>
    <mergeCell ref="F12:G12"/>
    <mergeCell ref="H12:I12"/>
    <mergeCell ref="D8:E8"/>
    <mergeCell ref="F8:G8"/>
    <mergeCell ref="H8:I8"/>
    <mergeCell ref="B15:C15"/>
    <mergeCell ref="D15:E15"/>
    <mergeCell ref="F15:G15"/>
    <mergeCell ref="H15:I15"/>
    <mergeCell ref="B16:C16"/>
    <mergeCell ref="D16:E16"/>
    <mergeCell ref="F16:G16"/>
    <mergeCell ref="H16:I16"/>
    <mergeCell ref="B21:C21"/>
    <mergeCell ref="D21:E21"/>
    <mergeCell ref="F21:G21"/>
    <mergeCell ref="H21:I21"/>
    <mergeCell ref="B22:C22"/>
    <mergeCell ref="D22:E22"/>
    <mergeCell ref="F22:G22"/>
    <mergeCell ref="H22:I22"/>
    <mergeCell ref="B19:C19"/>
    <mergeCell ref="D19:E19"/>
    <mergeCell ref="F19:G19"/>
    <mergeCell ref="H19:I19"/>
    <mergeCell ref="B20:C20"/>
    <mergeCell ref="D20:E20"/>
    <mergeCell ref="F20:G20"/>
    <mergeCell ref="H20:I20"/>
    <mergeCell ref="B25:C25"/>
    <mergeCell ref="D25:E25"/>
    <mergeCell ref="F25:G25"/>
    <mergeCell ref="H25:I25"/>
    <mergeCell ref="B26:C26"/>
    <mergeCell ref="D26:E26"/>
    <mergeCell ref="F26:G26"/>
    <mergeCell ref="H26:I26"/>
    <mergeCell ref="B23:C23"/>
    <mergeCell ref="D23:E23"/>
    <mergeCell ref="F23:G23"/>
    <mergeCell ref="H23:I23"/>
    <mergeCell ref="B24:C24"/>
    <mergeCell ref="D24:E24"/>
    <mergeCell ref="F24:G24"/>
    <mergeCell ref="H24:I24"/>
    <mergeCell ref="B29:C29"/>
    <mergeCell ref="D29:E29"/>
    <mergeCell ref="F29:G29"/>
    <mergeCell ref="H29:I29"/>
    <mergeCell ref="B30:C30"/>
    <mergeCell ref="D30:E30"/>
    <mergeCell ref="F30:G30"/>
    <mergeCell ref="H30:I30"/>
    <mergeCell ref="B27:C27"/>
    <mergeCell ref="D27:E27"/>
    <mergeCell ref="F27:G27"/>
    <mergeCell ref="H27:I27"/>
    <mergeCell ref="B28:C28"/>
    <mergeCell ref="D28:E28"/>
    <mergeCell ref="F28:G28"/>
    <mergeCell ref="H28:I28"/>
    <mergeCell ref="B33:C33"/>
    <mergeCell ref="D33:E33"/>
    <mergeCell ref="F33:G33"/>
    <mergeCell ref="H33:I33"/>
    <mergeCell ref="B31:C31"/>
    <mergeCell ref="D31:E31"/>
    <mergeCell ref="F31:G31"/>
    <mergeCell ref="H31:I31"/>
    <mergeCell ref="B32:C32"/>
    <mergeCell ref="D32:E32"/>
    <mergeCell ref="F32:G32"/>
    <mergeCell ref="H32:I32"/>
    <mergeCell ref="B38:C38"/>
    <mergeCell ref="D38:E38"/>
    <mergeCell ref="F38:G38"/>
    <mergeCell ref="H38:I38"/>
    <mergeCell ref="B39:C39"/>
    <mergeCell ref="D39:E39"/>
    <mergeCell ref="F39:G39"/>
    <mergeCell ref="H39:I39"/>
    <mergeCell ref="B34:C34"/>
    <mergeCell ref="D34:E34"/>
    <mergeCell ref="F34:G34"/>
    <mergeCell ref="H34:I34"/>
    <mergeCell ref="B35:C35"/>
    <mergeCell ref="D35:E35"/>
    <mergeCell ref="F35:G35"/>
    <mergeCell ref="H35:I35"/>
    <mergeCell ref="B36:C36"/>
    <mergeCell ref="D36:E36"/>
    <mergeCell ref="F36:G36"/>
    <mergeCell ref="H36:I36"/>
    <mergeCell ref="B37:C37"/>
    <mergeCell ref="D37:E37"/>
    <mergeCell ref="F37:G37"/>
    <mergeCell ref="H37:I37"/>
    <mergeCell ref="B42:C42"/>
    <mergeCell ref="D42:E42"/>
    <mergeCell ref="F42:G42"/>
    <mergeCell ref="H42:I42"/>
    <mergeCell ref="B43:C43"/>
    <mergeCell ref="D43:E43"/>
    <mergeCell ref="F43:G43"/>
    <mergeCell ref="H43:I43"/>
    <mergeCell ref="B40:C40"/>
    <mergeCell ref="D40:E40"/>
    <mergeCell ref="F40:G40"/>
    <mergeCell ref="H40:I40"/>
    <mergeCell ref="B41:C41"/>
    <mergeCell ref="D41:E41"/>
    <mergeCell ref="F41:G41"/>
    <mergeCell ref="H41:I41"/>
    <mergeCell ref="B46:C46"/>
    <mergeCell ref="D46:E46"/>
    <mergeCell ref="F46:G46"/>
    <mergeCell ref="H46:I46"/>
    <mergeCell ref="B47:C47"/>
    <mergeCell ref="D47:E47"/>
    <mergeCell ref="F47:G47"/>
    <mergeCell ref="H47:I47"/>
    <mergeCell ref="B44:C44"/>
    <mergeCell ref="D44:E44"/>
    <mergeCell ref="F44:G44"/>
    <mergeCell ref="H44:I44"/>
    <mergeCell ref="B45:C45"/>
    <mergeCell ref="D45:E45"/>
    <mergeCell ref="F45:G45"/>
    <mergeCell ref="H45:I45"/>
    <mergeCell ref="B50:C50"/>
    <mergeCell ref="D50:E50"/>
    <mergeCell ref="F50:G50"/>
    <mergeCell ref="H50:I50"/>
    <mergeCell ref="B55:C55"/>
    <mergeCell ref="D55:E55"/>
    <mergeCell ref="F55:G55"/>
    <mergeCell ref="H55:I55"/>
    <mergeCell ref="B56:C56"/>
    <mergeCell ref="D56:E56"/>
    <mergeCell ref="F56:G56"/>
    <mergeCell ref="H56:I56"/>
    <mergeCell ref="F58:G58"/>
    <mergeCell ref="H58:I58"/>
    <mergeCell ref="B59:C59"/>
    <mergeCell ref="D59:E59"/>
    <mergeCell ref="F59:G59"/>
    <mergeCell ref="H59:I59"/>
    <mergeCell ref="B57:C57"/>
    <mergeCell ref="D57:E57"/>
    <mergeCell ref="F57:G57"/>
    <mergeCell ref="H57:I57"/>
    <mergeCell ref="B58:C58"/>
    <mergeCell ref="D58:E58"/>
    <mergeCell ref="F63:G63"/>
    <mergeCell ref="H63:I63"/>
    <mergeCell ref="B60:C60"/>
    <mergeCell ref="D60:E60"/>
    <mergeCell ref="F60:G60"/>
    <mergeCell ref="H60:I60"/>
    <mergeCell ref="B61:C61"/>
    <mergeCell ref="D61:E61"/>
    <mergeCell ref="F61:G61"/>
    <mergeCell ref="H61:I61"/>
    <mergeCell ref="B62:C62"/>
    <mergeCell ref="D62:E62"/>
    <mergeCell ref="F62:G62"/>
    <mergeCell ref="H62:I62"/>
    <mergeCell ref="B63:C63"/>
    <mergeCell ref="D63:E63"/>
    <mergeCell ref="F71:G71"/>
    <mergeCell ref="H71:I71"/>
    <mergeCell ref="B72:C72"/>
    <mergeCell ref="D72:E72"/>
    <mergeCell ref="F72:G72"/>
    <mergeCell ref="H72:I72"/>
    <mergeCell ref="B70:C70"/>
    <mergeCell ref="D70:E70"/>
    <mergeCell ref="F70:G70"/>
    <mergeCell ref="H70:I70"/>
    <mergeCell ref="B71:C71"/>
    <mergeCell ref="D71:E71"/>
    <mergeCell ref="B73:C73"/>
    <mergeCell ref="D73:E73"/>
    <mergeCell ref="F73:G73"/>
    <mergeCell ref="H73:I73"/>
    <mergeCell ref="B74:C74"/>
    <mergeCell ref="D74:E74"/>
    <mergeCell ref="F74:G74"/>
    <mergeCell ref="H74:I74"/>
    <mergeCell ref="B76:C76"/>
    <mergeCell ref="D76:E76"/>
    <mergeCell ref="D77:E77"/>
    <mergeCell ref="F77:G77"/>
    <mergeCell ref="H77:I77"/>
    <mergeCell ref="B79:C79"/>
    <mergeCell ref="D79:E79"/>
    <mergeCell ref="F76:G76"/>
    <mergeCell ref="H76:I76"/>
    <mergeCell ref="B75:C75"/>
    <mergeCell ref="D75:E75"/>
    <mergeCell ref="F75:G75"/>
    <mergeCell ref="H75:I75"/>
    <mergeCell ref="B103:C103"/>
    <mergeCell ref="D103:E103"/>
    <mergeCell ref="F103:G103"/>
    <mergeCell ref="H103:I103"/>
    <mergeCell ref="B83:C83"/>
    <mergeCell ref="D83:E83"/>
    <mergeCell ref="F83:G83"/>
    <mergeCell ref="H83:I83"/>
    <mergeCell ref="B84:C84"/>
    <mergeCell ref="D84:E84"/>
    <mergeCell ref="F84:G84"/>
    <mergeCell ref="H84:I84"/>
    <mergeCell ref="B102:C102"/>
    <mergeCell ref="D102:E102"/>
    <mergeCell ref="B89:M89"/>
    <mergeCell ref="D90:E90"/>
    <mergeCell ref="B90:C90"/>
    <mergeCell ref="F90:G90"/>
    <mergeCell ref="H90:I90"/>
    <mergeCell ref="B92:C92"/>
    <mergeCell ref="D92:E92"/>
    <mergeCell ref="F92:G92"/>
    <mergeCell ref="B87:C87"/>
    <mergeCell ref="D87:E87"/>
    <mergeCell ref="F87:G87"/>
    <mergeCell ref="H87:I87"/>
    <mergeCell ref="F102:G102"/>
    <mergeCell ref="H102:I102"/>
    <mergeCell ref="F81:G81"/>
    <mergeCell ref="H81:I81"/>
    <mergeCell ref="B80:C80"/>
    <mergeCell ref="D80:E80"/>
    <mergeCell ref="F80:G80"/>
    <mergeCell ref="H80:I80"/>
    <mergeCell ref="B82:C82"/>
    <mergeCell ref="D82:E82"/>
    <mergeCell ref="F79:G79"/>
    <mergeCell ref="H79:I79"/>
    <mergeCell ref="B78:C78"/>
    <mergeCell ref="D78:E78"/>
    <mergeCell ref="F78:G78"/>
    <mergeCell ref="H78:I78"/>
    <mergeCell ref="B77:C77"/>
    <mergeCell ref="B100:C100"/>
    <mergeCell ref="D100:E100"/>
    <mergeCell ref="F100:G100"/>
    <mergeCell ref="H100:I100"/>
    <mergeCell ref="H91:I91"/>
    <mergeCell ref="F91:G91"/>
    <mergeCell ref="D91:E91"/>
    <mergeCell ref="H93:I93"/>
    <mergeCell ref="H94:I94"/>
    <mergeCell ref="H95:I95"/>
    <mergeCell ref="H97:I97"/>
    <mergeCell ref="H96:I96"/>
    <mergeCell ref="B96:C96"/>
    <mergeCell ref="D96:E96"/>
    <mergeCell ref="F96:G96"/>
    <mergeCell ref="H92:I92"/>
    <mergeCell ref="B93:C93"/>
    <mergeCell ref="B94:C94"/>
    <mergeCell ref="B95:C95"/>
    <mergeCell ref="B97:C97"/>
    <mergeCell ref="D93:E93"/>
    <mergeCell ref="D94:E94"/>
    <mergeCell ref="D95:E95"/>
    <mergeCell ref="D97:E97"/>
    <mergeCell ref="F93:G93"/>
    <mergeCell ref="F94:G94"/>
    <mergeCell ref="F95:G95"/>
    <mergeCell ref="F97:G97"/>
    <mergeCell ref="B110:C110"/>
    <mergeCell ref="D110:E110"/>
    <mergeCell ref="F110:G110"/>
    <mergeCell ref="H110:I110"/>
    <mergeCell ref="B113:C113"/>
    <mergeCell ref="B2:M2"/>
    <mergeCell ref="B107:C107"/>
    <mergeCell ref="D107:E107"/>
    <mergeCell ref="F107:G107"/>
    <mergeCell ref="H107:I107"/>
    <mergeCell ref="B108:C108"/>
    <mergeCell ref="D108:E108"/>
    <mergeCell ref="F108:G108"/>
    <mergeCell ref="H108:I108"/>
    <mergeCell ref="B109:C109"/>
    <mergeCell ref="D109:E109"/>
    <mergeCell ref="F109:G109"/>
    <mergeCell ref="H109:I109"/>
    <mergeCell ref="B101:C101"/>
    <mergeCell ref="D101:E101"/>
    <mergeCell ref="F101:G101"/>
    <mergeCell ref="H101:I101"/>
    <mergeCell ref="B91:C91"/>
    <mergeCell ref="B85:C85"/>
    <mergeCell ref="D85:E85"/>
    <mergeCell ref="F85:G85"/>
    <mergeCell ref="H85:I85"/>
    <mergeCell ref="B86:C86"/>
    <mergeCell ref="D86:E86"/>
    <mergeCell ref="F86:G86"/>
    <mergeCell ref="H86:I86"/>
    <mergeCell ref="B53:C53"/>
    <mergeCell ref="D53:E53"/>
    <mergeCell ref="F53:G53"/>
    <mergeCell ref="H53:I53"/>
    <mergeCell ref="B54:C54"/>
    <mergeCell ref="D54:E54"/>
    <mergeCell ref="F54:G54"/>
    <mergeCell ref="H54:I54"/>
    <mergeCell ref="F82:G82"/>
    <mergeCell ref="H82:I82"/>
    <mergeCell ref="B81:C81"/>
    <mergeCell ref="D81:E81"/>
  </mergeCells>
  <pageMargins left="0.23622047244094491" right="0.23622047244094491" top="0.39370078740157483" bottom="0.23622047244094491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Результат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Николай</cp:lastModifiedBy>
  <cp:lastPrinted>2023-01-24T14:23:20Z</cp:lastPrinted>
  <dcterms:created xsi:type="dcterms:W3CDTF">2021-04-12T14:52:46Z</dcterms:created>
  <dcterms:modified xsi:type="dcterms:W3CDTF">2024-07-14T14:03:28Z</dcterms:modified>
</cp:coreProperties>
</file>